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7"/>
  <workbookPr/>
  <mc:AlternateContent xmlns:mc="http://schemas.openxmlformats.org/markup-compatibility/2006">
    <mc:Choice Requires="x15">
      <x15ac:absPath xmlns:x15ac="http://schemas.microsoft.com/office/spreadsheetml/2010/11/ac" url="D:\MIND\3. INŽENIRING\2019-07 DVP\01.PROJEKT\2. JAVNA NAROČILA\Obveščanje potnikov\RD\2021-09-21 Objavljeno popravki\"/>
    </mc:Choice>
  </mc:AlternateContent>
  <xr:revisionPtr revIDLastSave="0" documentId="13_ncr:1_{0AAB2EBE-107C-4FE0-B841-58AFC20542BF}" xr6:coauthVersionLast="47" xr6:coauthVersionMax="47" xr10:uidLastSave="{00000000-0000-0000-0000-000000000000}"/>
  <bookViews>
    <workbookView xWindow="-120" yWindow="-120" windowWidth="29040" windowHeight="17640" tabRatio="740" xr2:uid="{00000000-000D-0000-FFFF-FFFF00000000}"/>
  </bookViews>
  <sheets>
    <sheet name="REKAPITULACIJA" sheetId="1" r:id="rId1"/>
    <sheet name="A) Zidani Most - MB - d.m." sheetId="4" r:id="rId2"/>
    <sheet name="B) Zidani Most - Ljubljana" sheetId="6" r:id="rId3"/>
    <sheet name="C) CVP in uvezava" sheetId="8" r:id="rId4"/>
    <sheet name="D) Ostal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G7" i="4" l="1"/>
  <c r="G81" i="4"/>
  <c r="G80" i="4" s="1"/>
  <c r="G145" i="4"/>
  <c r="G144" i="4" s="1"/>
  <c r="F41" i="1"/>
  <c r="G10" i="5"/>
  <c r="G18" i="8"/>
  <c r="G17" i="8" s="1"/>
  <c r="F42" i="1" s="1"/>
  <c r="G15" i="8"/>
  <c r="G14" i="8" s="1"/>
  <c r="G12" i="8"/>
  <c r="G10" i="8"/>
  <c r="G8" i="8"/>
  <c r="G115" i="6"/>
  <c r="G114" i="6" s="1"/>
  <c r="G113" i="6"/>
  <c r="G112" i="6" s="1"/>
  <c r="G111" i="6"/>
  <c r="G110" i="6" s="1"/>
  <c r="G109" i="6"/>
  <c r="G108" i="6" s="1"/>
  <c r="G105" i="6"/>
  <c r="G104" i="6" s="1"/>
  <c r="G103" i="6"/>
  <c r="G102" i="6" s="1"/>
  <c r="G101" i="6"/>
  <c r="G100" i="6" s="1"/>
  <c r="G99" i="6"/>
  <c r="G98" i="6" s="1"/>
  <c r="G95" i="6"/>
  <c r="G94" i="6" s="1"/>
  <c r="G93" i="6"/>
  <c r="G92" i="6" s="1"/>
  <c r="G91" i="6"/>
  <c r="G90" i="6" s="1"/>
  <c r="G89" i="6"/>
  <c r="G88" i="6" s="1"/>
  <c r="G87" i="6" s="1"/>
  <c r="F35" i="1" s="1"/>
  <c r="G85" i="6"/>
  <c r="G84" i="6" s="1"/>
  <c r="G83" i="6"/>
  <c r="G82" i="6" s="1"/>
  <c r="G77" i="6" s="1"/>
  <c r="F34" i="1" s="1"/>
  <c r="G81" i="6"/>
  <c r="G80" i="6" s="1"/>
  <c r="G79" i="6"/>
  <c r="G78" i="6" s="1"/>
  <c r="G75" i="6"/>
  <c r="G74" i="6" s="1"/>
  <c r="G73" i="6"/>
  <c r="G72" i="6" s="1"/>
  <c r="G71" i="6"/>
  <c r="G70" i="6" s="1"/>
  <c r="G69" i="6"/>
  <c r="G68" i="6" s="1"/>
  <c r="G65" i="6"/>
  <c r="G64" i="6" s="1"/>
  <c r="G63" i="6"/>
  <c r="G62" i="6" s="1"/>
  <c r="G61" i="6"/>
  <c r="G60" i="6" s="1"/>
  <c r="G59" i="6"/>
  <c r="G58" i="6" s="1"/>
  <c r="G55" i="6"/>
  <c r="G54" i="6" s="1"/>
  <c r="G53" i="6"/>
  <c r="G52" i="6" s="1"/>
  <c r="G51" i="6"/>
  <c r="G50" i="6" s="1"/>
  <c r="G49" i="6"/>
  <c r="G48" i="6" s="1"/>
  <c r="G47" i="6" s="1"/>
  <c r="F31" i="1" s="1"/>
  <c r="G45" i="6"/>
  <c r="G44" i="6" s="1"/>
  <c r="G43" i="6"/>
  <c r="G42" i="6" s="1"/>
  <c r="G37" i="6" s="1"/>
  <c r="F30" i="1" s="1"/>
  <c r="G41" i="6"/>
  <c r="G40" i="6" s="1"/>
  <c r="G39" i="6"/>
  <c r="G38" i="6" s="1"/>
  <c r="G35" i="6"/>
  <c r="G34" i="6" s="1"/>
  <c r="G33" i="6"/>
  <c r="G32" i="6" s="1"/>
  <c r="G31" i="6"/>
  <c r="G30" i="6" s="1"/>
  <c r="G29" i="6"/>
  <c r="G28" i="6" s="1"/>
  <c r="G27" i="6" l="1"/>
  <c r="F29" i="1" s="1"/>
  <c r="G67" i="6"/>
  <c r="F33" i="1" s="1"/>
  <c r="G57" i="6"/>
  <c r="F32" i="1" s="1"/>
  <c r="G97" i="6"/>
  <c r="F36" i="1" s="1"/>
  <c r="G7" i="8"/>
  <c r="F40" i="1" s="1"/>
  <c r="G107" i="6"/>
  <c r="F37" i="1" s="1"/>
  <c r="G25" i="6"/>
  <c r="G24" i="6" s="1"/>
  <c r="G23" i="6"/>
  <c r="G22" i="6" s="1"/>
  <c r="G21" i="6"/>
  <c r="G20" i="6" s="1"/>
  <c r="G19" i="6"/>
  <c r="G18" i="6" s="1"/>
  <c r="G15" i="6"/>
  <c r="G14" i="6" s="1"/>
  <c r="G13" i="6"/>
  <c r="G12" i="6" s="1"/>
  <c r="G11" i="6"/>
  <c r="G10" i="6" s="1"/>
  <c r="G9" i="6"/>
  <c r="G8" i="6" s="1"/>
  <c r="G49" i="4"/>
  <c r="G48" i="4" s="1"/>
  <c r="G123" i="4"/>
  <c r="G122" i="4" s="1"/>
  <c r="G167" i="4"/>
  <c r="G166" i="4" s="1"/>
  <c r="G193" i="4"/>
  <c r="G192" i="4" s="1"/>
  <c r="G165" i="4"/>
  <c r="G164" i="4" s="1"/>
  <c r="G155" i="4"/>
  <c r="G154" i="4" s="1"/>
  <c r="G143" i="4"/>
  <c r="G142" i="4" s="1"/>
  <c r="G133" i="4"/>
  <c r="G132" i="4" s="1"/>
  <c r="G121" i="4"/>
  <c r="G120" i="4" s="1"/>
  <c r="G111" i="4"/>
  <c r="G110" i="4" s="1"/>
  <c r="G101" i="4"/>
  <c r="G100" i="4" s="1"/>
  <c r="G91" i="4"/>
  <c r="G90" i="4" s="1"/>
  <c r="G79" i="4"/>
  <c r="G78" i="4" s="1"/>
  <c r="G69" i="4"/>
  <c r="G68" i="4" s="1"/>
  <c r="G59" i="4"/>
  <c r="G58" i="4" s="1"/>
  <c r="G47" i="4"/>
  <c r="G46" i="4" s="1"/>
  <c r="G20" i="8" l="1"/>
  <c r="G17" i="6"/>
  <c r="F28" i="1" s="1"/>
  <c r="G7" i="6"/>
  <c r="F27" i="1" l="1"/>
  <c r="F26" i="1" s="1"/>
  <c r="G117" i="6"/>
  <c r="G201" i="4"/>
  <c r="G200" i="4" s="1"/>
  <c r="G199" i="4"/>
  <c r="G198" i="4" s="1"/>
  <c r="G197" i="4"/>
  <c r="G196" i="4" s="1"/>
  <c r="G191" i="4"/>
  <c r="G190" i="4" s="1"/>
  <c r="G189" i="4"/>
  <c r="G188" i="4" s="1"/>
  <c r="G187" i="4"/>
  <c r="G186" i="4" s="1"/>
  <c r="G183" i="4"/>
  <c r="G182" i="4" s="1"/>
  <c r="G181" i="4"/>
  <c r="G180" i="4" s="1"/>
  <c r="G179" i="4"/>
  <c r="G178" i="4" s="1"/>
  <c r="G175" i="4"/>
  <c r="G174" i="4" s="1"/>
  <c r="G173" i="4"/>
  <c r="G172" i="4" s="1"/>
  <c r="G171" i="4"/>
  <c r="G170" i="4" s="1"/>
  <c r="G163" i="4"/>
  <c r="G162" i="4" s="1"/>
  <c r="G153" i="4"/>
  <c r="G152" i="4" s="1"/>
  <c r="G141" i="4"/>
  <c r="G140" i="4" s="1"/>
  <c r="G131" i="4"/>
  <c r="G130" i="4" s="1"/>
  <c r="G119" i="4"/>
  <c r="G118" i="4" s="1"/>
  <c r="G109" i="4"/>
  <c r="G108" i="4" s="1"/>
  <c r="G99" i="4"/>
  <c r="G98" i="4" s="1"/>
  <c r="G89" i="4"/>
  <c r="G88" i="4" s="1"/>
  <c r="G77" i="4"/>
  <c r="G76" i="4" s="1"/>
  <c r="G67" i="4"/>
  <c r="G66" i="4" s="1"/>
  <c r="G57" i="4"/>
  <c r="G56" i="4" s="1"/>
  <c r="G45" i="4"/>
  <c r="G44" i="4" s="1"/>
  <c r="G161" i="4"/>
  <c r="G160" i="4" s="1"/>
  <c r="G159" i="4"/>
  <c r="G158" i="4" s="1"/>
  <c r="G151" i="4"/>
  <c r="G150" i="4" s="1"/>
  <c r="G149" i="4"/>
  <c r="G148" i="4" s="1"/>
  <c r="G139" i="4"/>
  <c r="G138" i="4" s="1"/>
  <c r="G137" i="4"/>
  <c r="G136" i="4" s="1"/>
  <c r="G129" i="4"/>
  <c r="G128" i="4" s="1"/>
  <c r="G127" i="4"/>
  <c r="G126" i="4" s="1"/>
  <c r="G117" i="4"/>
  <c r="G116" i="4" s="1"/>
  <c r="G115" i="4"/>
  <c r="G114" i="4" s="1"/>
  <c r="G107" i="4"/>
  <c r="G106" i="4" s="1"/>
  <c r="G105" i="4"/>
  <c r="G104" i="4" s="1"/>
  <c r="G97" i="4"/>
  <c r="G96" i="4" s="1"/>
  <c r="G95" i="4"/>
  <c r="G94" i="4" s="1"/>
  <c r="G87" i="4"/>
  <c r="G86" i="4" s="1"/>
  <c r="G85" i="4"/>
  <c r="G84" i="4" s="1"/>
  <c r="G75" i="4"/>
  <c r="G74" i="4" s="1"/>
  <c r="G73" i="4"/>
  <c r="G72" i="4" s="1"/>
  <c r="G65" i="4"/>
  <c r="G64" i="4" s="1"/>
  <c r="G63" i="4"/>
  <c r="G62" i="4" s="1"/>
  <c r="G55" i="4"/>
  <c r="G54" i="4" s="1"/>
  <c r="G53" i="4"/>
  <c r="G52" i="4" s="1"/>
  <c r="G43" i="4"/>
  <c r="G42" i="4" s="1"/>
  <c r="G41" i="4"/>
  <c r="G40" i="4" s="1"/>
  <c r="G37" i="4"/>
  <c r="G36" i="4" s="1"/>
  <c r="G35" i="4"/>
  <c r="G34" i="4" s="1"/>
  <c r="G33" i="4"/>
  <c r="G32" i="4" s="1"/>
  <c r="G29" i="4"/>
  <c r="G28" i="4" s="1"/>
  <c r="G27" i="4"/>
  <c r="G26" i="4" s="1"/>
  <c r="G25" i="4"/>
  <c r="G24" i="4" s="1"/>
  <c r="G21" i="4"/>
  <c r="G20" i="4" s="1"/>
  <c r="G19" i="4"/>
  <c r="G18" i="4" s="1"/>
  <c r="G17" i="4"/>
  <c r="G16" i="4" s="1"/>
  <c r="G71" i="4" l="1"/>
  <c r="G61" i="4"/>
  <c r="F11" i="1" s="1"/>
  <c r="G135" i="4"/>
  <c r="G39" i="4"/>
  <c r="F9" i="1" s="1"/>
  <c r="G147" i="4"/>
  <c r="F19" i="1" s="1"/>
  <c r="G157" i="4"/>
  <c r="F20" i="1" s="1"/>
  <c r="G103" i="4"/>
  <c r="F15" i="1" s="1"/>
  <c r="F12" i="1"/>
  <c r="G83" i="4"/>
  <c r="F13" i="1" s="1"/>
  <c r="G125" i="4"/>
  <c r="F17" i="1" s="1"/>
  <c r="G169" i="4"/>
  <c r="F21" i="1" s="1"/>
  <c r="G185" i="4"/>
  <c r="F23" i="1" s="1"/>
  <c r="G113" i="4"/>
  <c r="F16" i="1" s="1"/>
  <c r="G51" i="4"/>
  <c r="F10" i="1" s="1"/>
  <c r="G93" i="4"/>
  <c r="F14" i="1" s="1"/>
  <c r="G195" i="4"/>
  <c r="F24" i="1" s="1"/>
  <c r="G31" i="4"/>
  <c r="F8" i="1" s="1"/>
  <c r="G177" i="4"/>
  <c r="G15" i="4"/>
  <c r="F6" i="1" s="1"/>
  <c r="G23" i="4"/>
  <c r="F7" i="1" s="1"/>
  <c r="F22" i="1" l="1"/>
  <c r="G13" i="4" l="1"/>
  <c r="G12" i="4" s="1"/>
  <c r="G11" i="4"/>
  <c r="G10" i="4" l="1"/>
  <c r="G9" i="4"/>
  <c r="G8" i="4" l="1"/>
  <c r="F5" i="1" l="1"/>
  <c r="F4" i="1" s="1"/>
  <c r="G203" i="4"/>
  <c r="G14" i="5" l="1"/>
  <c r="G13" i="5" s="1"/>
  <c r="F46" i="1" s="1"/>
  <c r="G17" i="5"/>
  <c r="G18" i="5"/>
  <c r="G19" i="5"/>
  <c r="G20" i="5"/>
  <c r="G16" i="5" l="1"/>
  <c r="F47" i="1" s="1"/>
  <c r="G11" i="5" l="1"/>
  <c r="G9" i="5"/>
  <c r="G8" i="5"/>
  <c r="F39" i="1" s="1"/>
  <c r="G7" i="5" l="1"/>
  <c r="F45" i="1" s="1"/>
  <c r="G22" i="5" l="1"/>
  <c r="F44" i="1"/>
  <c r="F49" i="1" s="1"/>
  <c r="F50" i="1" l="1"/>
  <c r="F51" i="1" s="1"/>
</calcChain>
</file>

<file path=xl/sharedStrings.xml><?xml version="1.0" encoding="utf-8"?>
<sst xmlns="http://schemas.openxmlformats.org/spreadsheetml/2006/main" count="1053" uniqueCount="204">
  <si>
    <t>POPIS DEL</t>
  </si>
  <si>
    <t>Nivo</t>
  </si>
  <si>
    <t>Poz.</t>
  </si>
  <si>
    <t>Opis postavke</t>
  </si>
  <si>
    <t>EM</t>
  </si>
  <si>
    <t>Količina</t>
  </si>
  <si>
    <t>Cena/EM</t>
  </si>
  <si>
    <t>Skupaj</t>
  </si>
  <si>
    <t xml:space="preserve"> ŽP Laško</t>
  </si>
  <si>
    <t xml:space="preserve"> ŽP Celje</t>
  </si>
  <si>
    <t xml:space="preserve"> ŽP Šentjur</t>
  </si>
  <si>
    <t xml:space="preserve"> ŽP Grobelno</t>
  </si>
  <si>
    <t xml:space="preserve"> ŽP Poljčane</t>
  </si>
  <si>
    <t xml:space="preserve"> ŽP Slovenska Bistrica</t>
  </si>
  <si>
    <t xml:space="preserve"> ŽP Pragersko</t>
  </si>
  <si>
    <t xml:space="preserve"> ŽP Rače</t>
  </si>
  <si>
    <t xml:space="preserve"> ŽP Hoče</t>
  </si>
  <si>
    <t xml:space="preserve"> ŽP Maribor Tezno</t>
  </si>
  <si>
    <t xml:space="preserve"> ŽP Pesnica</t>
  </si>
  <si>
    <t xml:space="preserve"> ŽP Šentilj</t>
  </si>
  <si>
    <t>Projektiranje in ostala dokumentacija</t>
  </si>
  <si>
    <t>Elaborati in varnostni načrt</t>
  </si>
  <si>
    <t>Testiranja</t>
  </si>
  <si>
    <t>Ostalo</t>
  </si>
  <si>
    <t>Instrumenti, orodja, simulatorji, računalniki in programska oprema za sistemske inženirje</t>
  </si>
  <si>
    <t>Rezervni material</t>
  </si>
  <si>
    <t>kpl</t>
  </si>
  <si>
    <t xml:space="preserve"> ŽP Orehova vas</t>
  </si>
  <si>
    <t>2</t>
  </si>
  <si>
    <t>3</t>
  </si>
  <si>
    <t>4</t>
  </si>
  <si>
    <t>5</t>
  </si>
  <si>
    <t>ŽP Ponikva</t>
  </si>
  <si>
    <t>ŽP Celje</t>
  </si>
  <si>
    <t>B.1.</t>
  </si>
  <si>
    <t>B.2.</t>
  </si>
  <si>
    <t>B.3.</t>
  </si>
  <si>
    <t>B.4.</t>
  </si>
  <si>
    <t>C.1</t>
  </si>
  <si>
    <t>REKAPITULACIJA</t>
  </si>
  <si>
    <t>ŽP Rimske Toplice</t>
  </si>
  <si>
    <t>ŽP Laško</t>
  </si>
  <si>
    <t>ŽP Šentjur</t>
  </si>
  <si>
    <t>ŽP Grobelno</t>
  </si>
  <si>
    <t>ŽP Slovenska Bistrica</t>
  </si>
  <si>
    <t>ŽP Pragersko</t>
  </si>
  <si>
    <t>ŽP Rače</t>
  </si>
  <si>
    <t>ŽP Hoče</t>
  </si>
  <si>
    <t>ŽP Maribor Tezno</t>
  </si>
  <si>
    <t>ŽP Pesnica</t>
  </si>
  <si>
    <t>ŽP Šentilj</t>
  </si>
  <si>
    <t>B.1</t>
  </si>
  <si>
    <t>B.2</t>
  </si>
  <si>
    <t>B.3</t>
  </si>
  <si>
    <t>B.4</t>
  </si>
  <si>
    <t>KONČNA VREDNOST BREZ DDV</t>
  </si>
  <si>
    <t>22% DDV</t>
  </si>
  <si>
    <t>SKUPAJ Z DDV</t>
  </si>
  <si>
    <t>Postajališče Orehova Vas</t>
  </si>
  <si>
    <t>Postajališče Cirknica</t>
  </si>
  <si>
    <t>ŽP Poljčane</t>
  </si>
  <si>
    <t>Postajališče Ostrožno</t>
  </si>
  <si>
    <t>Odjavnica Dolga Gora</t>
  </si>
  <si>
    <t>Postajališče Štore</t>
  </si>
  <si>
    <t>1.1</t>
  </si>
  <si>
    <t>2.1</t>
  </si>
  <si>
    <t>3.1</t>
  </si>
  <si>
    <t xml:space="preserve"> Postajališče Štore</t>
  </si>
  <si>
    <t xml:space="preserve"> Odjavnica Dolga Gora</t>
  </si>
  <si>
    <t xml:space="preserve"> ŽP Maribor </t>
  </si>
  <si>
    <t>C.2</t>
  </si>
  <si>
    <t xml:space="preserve"> ŽP Rimske Toplice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</si>
  <si>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</si>
  <si>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</si>
  <si>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</si>
  <si>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</si>
  <si>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</si>
  <si>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</si>
  <si>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</si>
  <si>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</si>
  <si>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</si>
  <si>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</si>
  <si>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</si>
  <si>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</si>
  <si>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</si>
  <si>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</si>
  <si>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</si>
  <si>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</si>
  <si>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</si>
  <si>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</si>
  <si>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</si>
  <si>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</si>
  <si>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C.3</t>
  </si>
  <si>
    <t>A.1.</t>
  </si>
  <si>
    <t>A.2.</t>
  </si>
  <si>
    <t>A.3.</t>
  </si>
  <si>
    <t>A.4.</t>
  </si>
  <si>
    <t>A.5.</t>
  </si>
  <si>
    <t>A.6.</t>
  </si>
  <si>
    <t>1</t>
  </si>
  <si>
    <t>6</t>
  </si>
  <si>
    <t>A.7.</t>
  </si>
  <si>
    <t>A.8.</t>
  </si>
  <si>
    <t>A.9.</t>
  </si>
  <si>
    <t>A.10.</t>
  </si>
  <si>
    <t>A.11.</t>
  </si>
  <si>
    <t>A.12.</t>
  </si>
  <si>
    <t>A.13.</t>
  </si>
  <si>
    <t>A.14.</t>
  </si>
  <si>
    <t>A.15.</t>
  </si>
  <si>
    <t>A.16.</t>
  </si>
  <si>
    <t>A.17.</t>
  </si>
  <si>
    <t>A.18.</t>
  </si>
  <si>
    <t>A.19.</t>
  </si>
  <si>
    <t>A.20.</t>
  </si>
  <si>
    <t>Izvedba centralnega sistema obveščanje potnikov na območju javne železniške infrastrukture</t>
  </si>
  <si>
    <t>A) Zidani Most - Maribor -d.m.</t>
  </si>
  <si>
    <t>Ozvočenje</t>
  </si>
  <si>
    <t>Inštalacije</t>
  </si>
  <si>
    <t>Vizualno obveščanje</t>
  </si>
  <si>
    <t xml:space="preserve">SKUPAJ </t>
  </si>
  <si>
    <t>A) Zidani Most - MB - d.m.</t>
  </si>
  <si>
    <t>B) Zidani Most -  Ljubljana</t>
  </si>
  <si>
    <t xml:space="preserve"> ŽP Zidani Most</t>
  </si>
  <si>
    <t xml:space="preserve"> ŽP Hrastnik</t>
  </si>
  <si>
    <t xml:space="preserve"> ŽP Trbovlje</t>
  </si>
  <si>
    <t xml:space="preserve"> ŽP Zagorje</t>
  </si>
  <si>
    <t xml:space="preserve"> ŽP Sava</t>
  </si>
  <si>
    <t xml:space="preserve"> ŽP Litija</t>
  </si>
  <si>
    <t>Postajališče Kresnice</t>
  </si>
  <si>
    <t>ŽP Jevnica</t>
  </si>
  <si>
    <t xml:space="preserve"> ŽP Laze</t>
  </si>
  <si>
    <t xml:space="preserve"> ŽP Ljubljana Zalog</t>
  </si>
  <si>
    <t xml:space="preserve"> ŽP Ljubljana Polje</t>
  </si>
  <si>
    <t>B.5.</t>
  </si>
  <si>
    <t>B.6.</t>
  </si>
  <si>
    <t>B.7.</t>
  </si>
  <si>
    <t>B.8.</t>
  </si>
  <si>
    <t>B.9.</t>
  </si>
  <si>
    <t>B.10.</t>
  </si>
  <si>
    <t>B.11.</t>
  </si>
  <si>
    <t>Zidani Most</t>
  </si>
  <si>
    <t>Hrastnik</t>
  </si>
  <si>
    <t>Trbovlje</t>
  </si>
  <si>
    <t>Zagorje</t>
  </si>
  <si>
    <t>Sava</t>
  </si>
  <si>
    <t>Litija</t>
  </si>
  <si>
    <t>Kresnice</t>
  </si>
  <si>
    <t>Jevnica</t>
  </si>
  <si>
    <t>Laze</t>
  </si>
  <si>
    <t>Ljubljana Zalog</t>
  </si>
  <si>
    <t>Ljubljana Polje</t>
  </si>
  <si>
    <t>B.5</t>
  </si>
  <si>
    <t>B.6</t>
  </si>
  <si>
    <t>B.7</t>
  </si>
  <si>
    <t>B.8</t>
  </si>
  <si>
    <t>B.9</t>
  </si>
  <si>
    <t>B.10</t>
  </si>
  <si>
    <t>B.11</t>
  </si>
  <si>
    <t>D.1.</t>
  </si>
  <si>
    <t>D.2.</t>
  </si>
  <si>
    <t>D.3.</t>
  </si>
  <si>
    <t>Izvedba ozvočenja</t>
  </si>
  <si>
    <t>Izvedba inštalacij, kabliranja, postavitev in motaža PRO-TK omaric, kabelska kanalizacija, itd.</t>
  </si>
  <si>
    <t>Izvedba sistema za vizualno obveščanje potnikov</t>
  </si>
  <si>
    <t>Prilagoditev in uvezava obstoječega sistema ozvočenja v novi sistem za obveščanje</t>
  </si>
  <si>
    <t>Izvedba novega ozvočenja</t>
  </si>
  <si>
    <t>4.1.</t>
  </si>
  <si>
    <t>SOS stebrič</t>
  </si>
  <si>
    <t>Dobava, motaža in konfiguracija SOS stebričkov</t>
  </si>
  <si>
    <t>Ura</t>
  </si>
  <si>
    <t>5.1</t>
  </si>
  <si>
    <t>Dobava in montaža ur</t>
  </si>
  <si>
    <t xml:space="preserve"> ŽP Maribor</t>
  </si>
  <si>
    <t>OPOMBA:
- V kolikor bo ponujena cena "0 EUR" se smatra, da bo ponudnik dobavil oziroma izvedel postavko brez dodatnih stroškov.
- Dela pod postavkami  se izvedejo po načelu "ključ v roke", zato mora ponudnik v ceni zajeti vsa predvidena in nepredvidena dela.</t>
  </si>
  <si>
    <t xml:space="preserve">OPOMBA:
- V kolikor bo ponujena cena "0 EUR" se smatra, da bo ponudnik dobavil oziroma izvedel postavko brez dodatnih stroškov.
- Dela pod postavkami  se izvedejo po načelu "ključ v roke", zato mora ponudnik v ceni zajeti vsa predvidena in nepredvidena dela.
</t>
  </si>
  <si>
    <t>C.1.</t>
  </si>
  <si>
    <t>C.2.</t>
  </si>
  <si>
    <t>C.3.</t>
  </si>
  <si>
    <t>1.</t>
  </si>
  <si>
    <t>2.</t>
  </si>
  <si>
    <t>3.</t>
  </si>
  <si>
    <t>Vzpostavitev novega sistema (software + hardware)</t>
  </si>
  <si>
    <t>Centralni sistem za obveščanje potnikov</t>
  </si>
  <si>
    <t>Uvezava obstoječih sistemov/prog</t>
  </si>
  <si>
    <t>Navodila za obratovanje in vzdrževanje ter vodenje prometa, DZO</t>
  </si>
  <si>
    <t>Organizacija gradbišča, zagotovitev pogojev za delo, čuvajska služba, itd.</t>
  </si>
  <si>
    <t>Šolanje kadrov</t>
  </si>
  <si>
    <t>Testiranja, spuščanje v pogon</t>
  </si>
  <si>
    <t>B) Zidani Most - Ljubljana</t>
  </si>
  <si>
    <t>D.1</t>
  </si>
  <si>
    <t>D.2</t>
  </si>
  <si>
    <t>D.3</t>
  </si>
  <si>
    <t>D) Ostalo</t>
  </si>
  <si>
    <t>D) OSTALO</t>
  </si>
  <si>
    <t>SKUPAJ Ostalo</t>
  </si>
  <si>
    <t>Izdelava vseh IZN in PID</t>
  </si>
  <si>
    <t>C) Centri vodenja promta</t>
  </si>
  <si>
    <t>CVP Ljubljana</t>
  </si>
  <si>
    <t>CVP Maribor</t>
  </si>
  <si>
    <t>CVP Postojna</t>
  </si>
  <si>
    <t>C) Centri vodenja prometa</t>
  </si>
  <si>
    <t>Oprema centrov</t>
  </si>
  <si>
    <t>Vnos podatkov o opremi JŽI v informacijski sistem EAM Maximo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</si>
</sst>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" fillId="0" borderId="0"/>
  </cellStyleXfs>
  <cellXfs count="181">
    <xf numFmtId="0" fontId="0" fillId="0" borderId="0" xfId="0"/>
    <xf numFmtId="49" fontId="8" fillId="2" borderId="11" xfId="3" applyNumberFormat="1" applyFont="1" applyFill="1" applyBorder="1" applyAlignment="1" applyProtection="1">
      <alignment vertical="center" wrapText="1"/>
    </xf>
    <xf numFmtId="0" fontId="8" fillId="2" borderId="11" xfId="3" applyFont="1" applyFill="1" applyBorder="1" applyAlignment="1" applyProtection="1">
      <alignment vertical="center" wrapText="1"/>
    </xf>
    <xf numFmtId="49" fontId="8" fillId="0" borderId="0" xfId="3" applyNumberFormat="1" applyFont="1" applyFill="1" applyBorder="1" applyAlignment="1" applyProtection="1">
      <alignment horizontal="center" vertical="top" wrapText="1"/>
    </xf>
    <xf numFmtId="49" fontId="8" fillId="0" borderId="0" xfId="3" applyNumberFormat="1" applyFont="1" applyFill="1" applyBorder="1" applyAlignment="1" applyProtection="1">
      <alignment horizontal="right" vertical="top" wrapText="1"/>
    </xf>
    <xf numFmtId="0" fontId="8" fillId="0" borderId="0" xfId="3" applyFont="1" applyFill="1" applyBorder="1" applyAlignment="1" applyProtection="1">
      <alignment horizontal="left" vertical="top" wrapText="1"/>
    </xf>
    <xf numFmtId="4" fontId="8" fillId="0" borderId="0" xfId="3" applyNumberFormat="1" applyFont="1" applyFill="1" applyBorder="1" applyAlignment="1" applyProtection="1">
      <alignment horizontal="center" vertical="top" wrapText="1"/>
    </xf>
    <xf numFmtId="4" fontId="8" fillId="0" borderId="0" xfId="3" applyNumberFormat="1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right" vertical="top" shrinkToFit="1"/>
    </xf>
    <xf numFmtId="4" fontId="8" fillId="0" borderId="1" xfId="0" applyNumberFormat="1" applyFont="1" applyFill="1" applyBorder="1" applyAlignment="1" applyProtection="1">
      <alignment horizontal="right" vertical="top" shrinkToFi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top" shrinkToFit="1"/>
    </xf>
    <xf numFmtId="0" fontId="8" fillId="0" borderId="0" xfId="0" quotePrefix="1" applyFont="1" applyFill="1" applyBorder="1" applyAlignment="1" applyProtection="1">
      <alignment horizontal="left" vertical="top" wrapText="1"/>
    </xf>
    <xf numFmtId="0" fontId="0" fillId="0" borderId="0" xfId="0" applyProtection="1"/>
    <xf numFmtId="49" fontId="8" fillId="2" borderId="10" xfId="3" applyNumberFormat="1" applyFont="1" applyFill="1" applyBorder="1" applyAlignment="1" applyProtection="1">
      <alignment horizontal="center" vertical="center" wrapText="1"/>
    </xf>
    <xf numFmtId="49" fontId="8" fillId="2" borderId="11" xfId="3" applyNumberFormat="1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4" fontId="8" fillId="2" borderId="11" xfId="3" applyNumberFormat="1" applyFont="1" applyFill="1" applyBorder="1" applyAlignment="1" applyProtection="1">
      <alignment horizontal="center" vertical="center" wrapText="1"/>
    </xf>
    <xf numFmtId="165" fontId="8" fillId="2" borderId="1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shrinkToFit="1"/>
    </xf>
    <xf numFmtId="0" fontId="3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right" vertical="top" shrinkToFit="1"/>
    </xf>
    <xf numFmtId="0" fontId="3" fillId="0" borderId="7" xfId="0" applyFont="1" applyFill="1" applyBorder="1" applyAlignment="1" applyProtection="1">
      <alignment horizontal="right" vertical="top"/>
    </xf>
    <xf numFmtId="0" fontId="8" fillId="0" borderId="1" xfId="0" applyFont="1" applyFill="1" applyBorder="1" applyAlignment="1" applyProtection="1">
      <alignment horizontal="right" vertical="top" shrinkToFi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center" vertical="top" shrinkToFit="1"/>
    </xf>
    <xf numFmtId="4" fontId="8" fillId="0" borderId="3" xfId="0" applyNumberFormat="1" applyFont="1" applyFill="1" applyBorder="1" applyAlignment="1" applyProtection="1">
      <alignment horizontal="right" vertical="top" shrinkToFit="1"/>
    </xf>
    <xf numFmtId="0" fontId="11" fillId="3" borderId="14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11" fillId="3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 shrinkToFit="1"/>
    </xf>
    <xf numFmtId="0" fontId="8" fillId="0" borderId="8" xfId="0" quotePrefix="1" applyFont="1" applyFill="1" applyBorder="1" applyAlignment="1" applyProtection="1">
      <alignment horizontal="left" vertical="top" wrapText="1"/>
    </xf>
    <xf numFmtId="4" fontId="8" fillId="4" borderId="1" xfId="1" applyNumberFormat="1" applyFont="1" applyFill="1" applyBorder="1" applyAlignment="1" applyProtection="1">
      <alignment horizontal="center" vertical="top" shrinkToFit="1"/>
    </xf>
    <xf numFmtId="0" fontId="3" fillId="4" borderId="7" xfId="0" applyFont="1" applyFill="1" applyBorder="1" applyAlignment="1" applyProtection="1">
      <alignment horizontal="right" vertical="top"/>
    </xf>
    <xf numFmtId="0" fontId="8" fillId="4" borderId="1" xfId="0" applyFont="1" applyFill="1" applyBorder="1" applyAlignment="1" applyProtection="1">
      <alignment horizontal="right" vertical="top" shrinkToFit="1"/>
    </xf>
    <xf numFmtId="0" fontId="4" fillId="4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shrinkToFit="1"/>
    </xf>
    <xf numFmtId="4" fontId="8" fillId="4" borderId="1" xfId="0" applyNumberFormat="1" applyFont="1" applyFill="1" applyBorder="1" applyAlignment="1" applyProtection="1">
      <alignment horizontal="right" vertical="top" shrinkToFit="1"/>
    </xf>
    <xf numFmtId="0" fontId="8" fillId="0" borderId="7" xfId="0" applyFont="1" applyFill="1" applyBorder="1" applyAlignment="1" applyProtection="1">
      <alignment horizontal="right" vertical="top"/>
    </xf>
    <xf numFmtId="0" fontId="3" fillId="4" borderId="1" xfId="0" quotePrefix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shrinkToFit="1"/>
    </xf>
    <xf numFmtId="0" fontId="4" fillId="5" borderId="1" xfId="0" applyFont="1" applyFill="1" applyBorder="1" applyAlignment="1" applyProtection="1">
      <alignment horizontal="left" vertical="top" wrapText="1"/>
    </xf>
    <xf numFmtId="0" fontId="3" fillId="5" borderId="1" xfId="0" applyFont="1" applyFill="1" applyBorder="1" applyAlignment="1" applyProtection="1">
      <alignment horizontal="center" vertical="top" shrinkToFit="1"/>
    </xf>
    <xf numFmtId="4" fontId="8" fillId="5" borderId="1" xfId="0" applyNumberFormat="1" applyFont="1" applyFill="1" applyBorder="1" applyAlignment="1" applyProtection="1">
      <alignment horizontal="right" vertical="top" shrinkToFit="1"/>
    </xf>
    <xf numFmtId="0" fontId="3" fillId="5" borderId="1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left" vertical="top" wrapText="1"/>
    </xf>
    <xf numFmtId="16" fontId="8" fillId="0" borderId="8" xfId="0" quotePrefix="1" applyNumberFormat="1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right" vertical="top"/>
    </xf>
    <xf numFmtId="0" fontId="8" fillId="3" borderId="1" xfId="0" applyFont="1" applyFill="1" applyBorder="1" applyAlignment="1" applyProtection="1">
      <alignment horizontal="left" vertical="top" shrinkToFit="1"/>
    </xf>
    <xf numFmtId="0" fontId="3" fillId="3" borderId="1" xfId="0" applyFont="1" applyFill="1" applyBorder="1" applyAlignment="1" applyProtection="1">
      <alignment horizontal="left" vertical="top" shrinkToFit="1"/>
    </xf>
    <xf numFmtId="0" fontId="8" fillId="3" borderId="1" xfId="0" applyFont="1" applyFill="1" applyBorder="1" applyAlignment="1" applyProtection="1">
      <alignment horizontal="center" vertical="top" shrinkToFit="1"/>
    </xf>
    <xf numFmtId="4" fontId="8" fillId="3" borderId="1" xfId="0" applyNumberFormat="1" applyFont="1" applyFill="1" applyBorder="1" applyAlignment="1" applyProtection="1">
      <alignment horizontal="right" vertical="top" shrinkToFit="1"/>
    </xf>
    <xf numFmtId="0" fontId="6" fillId="0" borderId="13" xfId="0" applyFont="1" applyFill="1" applyBorder="1" applyAlignment="1" applyProtection="1">
      <alignment horizontal="left" vertical="top" wrapText="1"/>
    </xf>
    <xf numFmtId="0" fontId="8" fillId="6" borderId="7" xfId="0" applyFont="1" applyFill="1" applyBorder="1" applyAlignment="1" applyProtection="1">
      <alignment horizontal="right" vertical="top"/>
    </xf>
    <xf numFmtId="0" fontId="4" fillId="6" borderId="7" xfId="0" applyFont="1" applyFill="1" applyBorder="1" applyAlignment="1" applyProtection="1">
      <alignment horizontal="left" vertical="top" wrapText="1"/>
    </xf>
    <xf numFmtId="44" fontId="3" fillId="6" borderId="1" xfId="2" applyFont="1" applyFill="1" applyBorder="1" applyAlignment="1" applyProtection="1">
      <alignment vertical="top" shrinkToFit="1"/>
    </xf>
    <xf numFmtId="0" fontId="0" fillId="0" borderId="0" xfId="0" applyFont="1" applyProtection="1"/>
    <xf numFmtId="0" fontId="6" fillId="0" borderId="7" xfId="0" applyFont="1" applyFill="1" applyBorder="1" applyAlignment="1" applyProtection="1">
      <alignment horizontal="right" vertical="top"/>
    </xf>
    <xf numFmtId="0" fontId="0" fillId="0" borderId="0" xfId="0" applyFont="1" applyFill="1" applyProtection="1"/>
    <xf numFmtId="0" fontId="6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4" fillId="0" borderId="6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center" vertical="top" shrinkToFit="1"/>
    </xf>
    <xf numFmtId="4" fontId="8" fillId="0" borderId="6" xfId="0" applyNumberFormat="1" applyFont="1" applyFill="1" applyBorder="1" applyAlignment="1" applyProtection="1">
      <alignment horizontal="right" vertical="top" shrinkToFit="1"/>
    </xf>
    <xf numFmtId="165" fontId="3" fillId="3" borderId="8" xfId="2" applyNumberFormat="1" applyFont="1" applyFill="1" applyBorder="1" applyAlignment="1" applyProtection="1">
      <alignment horizontal="right" vertical="top" shrinkToFit="1"/>
    </xf>
    <xf numFmtId="165" fontId="3" fillId="2" borderId="12" xfId="3" applyNumberFormat="1" applyFont="1" applyFill="1" applyBorder="1" applyAlignment="1" applyProtection="1">
      <alignment horizontal="right" vertical="top" shrinkToFit="1"/>
    </xf>
    <xf numFmtId="165" fontId="8" fillId="2" borderId="12" xfId="3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Alignment="1">
      <alignment horizontal="right" vertical="center"/>
    </xf>
    <xf numFmtId="165" fontId="3" fillId="4" borderId="8" xfId="2" applyNumberFormat="1" applyFont="1" applyFill="1" applyBorder="1" applyAlignment="1" applyProtection="1">
      <alignment horizontal="right" vertical="center" shrinkToFit="1"/>
    </xf>
    <xf numFmtId="165" fontId="3" fillId="0" borderId="1" xfId="2" applyNumberFormat="1" applyFont="1" applyFill="1" applyBorder="1" applyAlignment="1" applyProtection="1">
      <alignment horizontal="right" vertical="center" shrinkToFit="1"/>
    </xf>
    <xf numFmtId="165" fontId="3" fillId="0" borderId="0" xfId="2" applyNumberFormat="1" applyFont="1" applyFill="1" applyBorder="1" applyAlignment="1" applyProtection="1">
      <alignment horizontal="right" vertical="center" shrinkToFit="1"/>
    </xf>
    <xf numFmtId="165" fontId="3" fillId="6" borderId="3" xfId="2" applyNumberFormat="1" applyFont="1" applyFill="1" applyBorder="1" applyAlignment="1" applyProtection="1">
      <alignment vertical="center" shrinkToFit="1"/>
    </xf>
    <xf numFmtId="165" fontId="3" fillId="6" borderId="8" xfId="2" applyNumberFormat="1" applyFont="1" applyFill="1" applyBorder="1" applyAlignment="1" applyProtection="1">
      <alignment horizontal="right" vertical="center" shrinkToFit="1"/>
    </xf>
    <xf numFmtId="165" fontId="3" fillId="2" borderId="12" xfId="3" applyNumberFormat="1" applyFont="1" applyFill="1" applyBorder="1" applyAlignment="1" applyProtection="1">
      <alignment horizontal="right" vertical="center" shrinkToFit="1"/>
    </xf>
    <xf numFmtId="165" fontId="8" fillId="2" borderId="11" xfId="3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top" wrapText="1"/>
    </xf>
    <xf numFmtId="0" fontId="0" fillId="0" borderId="0" xfId="0" quotePrefix="1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8" fillId="0" borderId="0" xfId="0" quotePrefix="1" applyFont="1" applyFill="1" applyBorder="1" applyAlignment="1" applyProtection="1">
      <alignment horizontal="center" wrapText="1"/>
    </xf>
    <xf numFmtId="165" fontId="0" fillId="0" borderId="0" xfId="0" applyNumberFormat="1" applyFont="1" applyAlignment="1" applyProtection="1">
      <alignment horizontal="right" vertical="center"/>
    </xf>
    <xf numFmtId="165" fontId="0" fillId="0" borderId="0" xfId="0" applyNumberFormat="1" applyFont="1" applyAlignment="1" applyProtection="1">
      <alignment horizontal="right" vertical="center" shrinkToFit="1"/>
    </xf>
    <xf numFmtId="4" fontId="8" fillId="2" borderId="11" xfId="3" applyNumberFormat="1" applyFont="1" applyFill="1" applyBorder="1" applyAlignment="1" applyProtection="1">
      <alignment horizontal="right" vertical="center" wrapText="1"/>
    </xf>
    <xf numFmtId="165" fontId="8" fillId="2" borderId="11" xfId="3" applyNumberFormat="1" applyFont="1" applyFill="1" applyBorder="1" applyAlignment="1" applyProtection="1">
      <alignment horizontal="right" vertical="center" wrapText="1"/>
    </xf>
    <xf numFmtId="44" fontId="6" fillId="0" borderId="0" xfId="2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165" fontId="8" fillId="0" borderId="8" xfId="2" applyNumberFormat="1" applyFont="1" applyFill="1" applyBorder="1" applyAlignment="1" applyProtection="1">
      <alignment horizontal="right" vertical="center" shrinkToFit="1"/>
    </xf>
    <xf numFmtId="4" fontId="8" fillId="3" borderId="3" xfId="0" applyNumberFormat="1" applyFont="1" applyFill="1" applyBorder="1" applyAlignment="1" applyProtection="1">
      <alignment horizontal="right" vertical="center" shrinkToFit="1"/>
    </xf>
    <xf numFmtId="44" fontId="8" fillId="3" borderId="3" xfId="2" applyFont="1" applyFill="1" applyBorder="1" applyAlignment="1" applyProtection="1">
      <alignment horizontal="right" vertical="center" shrinkToFit="1"/>
    </xf>
    <xf numFmtId="49" fontId="8" fillId="0" borderId="14" xfId="3" applyNumberFormat="1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4" fontId="8" fillId="0" borderId="14" xfId="3" applyNumberFormat="1" applyFont="1" applyFill="1" applyBorder="1" applyAlignment="1" applyProtection="1">
      <alignment horizontal="center" vertical="center" wrapText="1"/>
    </xf>
    <xf numFmtId="165" fontId="8" fillId="0" borderId="14" xfId="3" applyNumberFormat="1" applyFont="1" applyFill="1" applyBorder="1" applyAlignment="1" applyProtection="1">
      <alignment horizontal="center" vertical="center" wrapText="1"/>
    </xf>
    <xf numFmtId="165" fontId="8" fillId="0" borderId="14" xfId="3" applyNumberFormat="1" applyFont="1" applyFill="1" applyBorder="1" applyAlignment="1" applyProtection="1">
      <alignment horizontal="right" vertical="center" wrapText="1"/>
    </xf>
    <xf numFmtId="0" fontId="8" fillId="0" borderId="13" xfId="0" quotePrefix="1" applyFont="1" applyFill="1" applyBorder="1" applyAlignment="1" applyProtection="1">
      <alignment horizontal="left" wrapText="1"/>
    </xf>
    <xf numFmtId="0" fontId="6" fillId="0" borderId="13" xfId="0" quotePrefix="1" applyFont="1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wrapText="1"/>
    </xf>
    <xf numFmtId="165" fontId="0" fillId="0" borderId="0" xfId="0" applyNumberFormat="1" applyFont="1" applyAlignment="1" applyProtection="1">
      <alignment horizontal="right" vertical="top" shrinkToFit="1"/>
    </xf>
    <xf numFmtId="165" fontId="11" fillId="3" borderId="18" xfId="0" applyNumberFormat="1" applyFont="1" applyFill="1" applyBorder="1" applyAlignment="1" applyProtection="1">
      <alignment horizontal="right" vertical="top" shrinkToFit="1"/>
    </xf>
    <xf numFmtId="165" fontId="11" fillId="3" borderId="20" xfId="0" applyNumberFormat="1" applyFont="1" applyFill="1" applyBorder="1" applyAlignment="1" applyProtection="1">
      <alignment horizontal="right" vertical="top" shrinkToFit="1"/>
    </xf>
    <xf numFmtId="165" fontId="11" fillId="3" borderId="22" xfId="0" applyNumberFormat="1" applyFont="1" applyFill="1" applyBorder="1" applyAlignment="1" applyProtection="1">
      <alignment horizontal="right" vertical="top" shrinkToFit="1"/>
    </xf>
    <xf numFmtId="49" fontId="8" fillId="2" borderId="10" xfId="3" applyNumberFormat="1" applyFont="1" applyFill="1" applyBorder="1" applyAlignment="1" applyProtection="1">
      <alignment horizontal="right" vertical="top" wrapText="1"/>
    </xf>
    <xf numFmtId="0" fontId="8" fillId="0" borderId="0" xfId="0" quotePrefix="1" applyFont="1" applyFill="1" applyBorder="1" applyAlignment="1" applyProtection="1">
      <alignment horizontal="left" wrapText="1"/>
    </xf>
    <xf numFmtId="0" fontId="4" fillId="5" borderId="7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center" wrapText="1"/>
    </xf>
    <xf numFmtId="7" fontId="8" fillId="0" borderId="23" xfId="2" applyNumberFormat="1" applyFont="1" applyFill="1" applyBorder="1" applyAlignment="1" applyProtection="1">
      <alignment horizontal="right" vertical="center" shrinkToFit="1"/>
      <protection locked="0"/>
    </xf>
    <xf numFmtId="0" fontId="8" fillId="0" borderId="9" xfId="0" applyFont="1" applyFill="1" applyBorder="1" applyAlignment="1" applyProtection="1">
      <alignment horizontal="right" vertical="top"/>
    </xf>
    <xf numFmtId="165" fontId="8" fillId="0" borderId="23" xfId="0" applyNumberFormat="1" applyFont="1" applyFill="1" applyBorder="1" applyAlignment="1" applyProtection="1">
      <alignment horizontal="right" vertical="center" shrinkToFit="1"/>
      <protection locked="0"/>
    </xf>
    <xf numFmtId="165" fontId="8" fillId="4" borderId="1" xfId="0" applyNumberFormat="1" applyFont="1" applyFill="1" applyBorder="1" applyAlignment="1" applyProtection="1">
      <alignment horizontal="right" vertical="center" shrinkToFit="1"/>
    </xf>
    <xf numFmtId="165" fontId="3" fillId="6" borderId="0" xfId="2" applyNumberFormat="1" applyFont="1" applyFill="1" applyBorder="1" applyAlignment="1" applyProtection="1">
      <alignment vertical="center" shrinkToFit="1"/>
    </xf>
    <xf numFmtId="165" fontId="1" fillId="0" borderId="0" xfId="0" applyNumberFormat="1" applyFont="1" applyAlignment="1" applyProtection="1">
      <alignment vertical="center" shrinkToFit="1"/>
    </xf>
    <xf numFmtId="165" fontId="1" fillId="0" borderId="0" xfId="0" applyNumberFormat="1" applyFont="1" applyAlignment="1" applyProtection="1">
      <alignment horizontal="right" vertical="center" shrinkToFit="1"/>
    </xf>
    <xf numFmtId="0" fontId="6" fillId="6" borderId="1" xfId="0" applyFont="1" applyFill="1" applyBorder="1" applyAlignment="1" applyProtection="1">
      <alignment horizontal="left" vertical="top"/>
    </xf>
    <xf numFmtId="0" fontId="6" fillId="0" borderId="1" xfId="0" quotePrefix="1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right" vertical="top"/>
    </xf>
    <xf numFmtId="0" fontId="1" fillId="0" borderId="0" xfId="0" applyFont="1" applyProtection="1"/>
    <xf numFmtId="0" fontId="0" fillId="0" borderId="0" xfId="0" applyAlignment="1" applyProtection="1">
      <alignment horizontal="right" vertical="top"/>
    </xf>
    <xf numFmtId="0" fontId="1" fillId="0" borderId="0" xfId="0" applyFont="1" applyBorder="1" applyProtection="1"/>
    <xf numFmtId="165" fontId="8" fillId="0" borderId="6" xfId="0" applyNumberFormat="1" applyFont="1" applyFill="1" applyBorder="1" applyAlignment="1" applyProtection="1">
      <alignment horizontal="right" vertical="center" shrinkToFit="1"/>
    </xf>
    <xf numFmtId="165" fontId="0" fillId="0" borderId="0" xfId="0" applyNumberFormat="1" applyAlignment="1" applyProtection="1">
      <alignment vertical="center"/>
    </xf>
    <xf numFmtId="165" fontId="0" fillId="0" borderId="0" xfId="0" applyNumberFormat="1" applyAlignment="1" applyProtection="1">
      <alignment horizontal="right" vertical="center"/>
    </xf>
    <xf numFmtId="165" fontId="8" fillId="0" borderId="0" xfId="0" applyNumberFormat="1" applyFont="1" applyFill="1" applyBorder="1" applyAlignment="1" applyProtection="1">
      <alignment horizontal="right" vertical="center" shrinkToFit="1"/>
    </xf>
    <xf numFmtId="0" fontId="0" fillId="0" borderId="1" xfId="0" applyBorder="1" applyProtection="1"/>
    <xf numFmtId="0" fontId="0" fillId="0" borderId="3" xfId="0" applyFill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left" vertical="top"/>
    </xf>
    <xf numFmtId="0" fontId="0" fillId="4" borderId="1" xfId="0" applyFont="1" applyFill="1" applyBorder="1" applyAlignment="1" applyProtection="1">
      <alignment horizontal="center" shrinkToFit="1"/>
    </xf>
    <xf numFmtId="165" fontId="2" fillId="4" borderId="8" xfId="2" applyNumberFormat="1" applyFont="1" applyFill="1" applyBorder="1" applyAlignment="1" applyProtection="1">
      <alignment horizontal="right" vertical="top" shrinkToFit="1"/>
    </xf>
    <xf numFmtId="165" fontId="1" fillId="0" borderId="8" xfId="4" applyNumberFormat="1" applyFont="1" applyFill="1" applyBorder="1" applyAlignment="1" applyProtection="1">
      <alignment horizontal="right" vertical="top" shrinkToFit="1"/>
    </xf>
    <xf numFmtId="165" fontId="1" fillId="0" borderId="0" xfId="0" applyNumberFormat="1" applyFont="1" applyAlignment="1" applyProtection="1">
      <alignment horizontal="right" vertical="top"/>
    </xf>
    <xf numFmtId="165" fontId="1" fillId="5" borderId="8" xfId="4" quotePrefix="1" applyNumberFormat="1" applyFont="1" applyFill="1" applyBorder="1" applyAlignment="1" applyProtection="1">
      <alignment horizontal="right" vertical="top" shrinkToFit="1"/>
    </xf>
    <xf numFmtId="165" fontId="15" fillId="0" borderId="8" xfId="4" quotePrefix="1" applyNumberFormat="1" applyFont="1" applyFill="1" applyBorder="1" applyAlignment="1" applyProtection="1">
      <alignment horizontal="right" vertical="top" shrinkToFit="1"/>
    </xf>
    <xf numFmtId="165" fontId="15" fillId="0" borderId="16" xfId="4" quotePrefix="1" applyNumberFormat="1" applyFont="1" applyFill="1" applyBorder="1" applyAlignment="1" applyProtection="1">
      <alignment horizontal="right" vertical="top" shrinkToFit="1"/>
    </xf>
    <xf numFmtId="165" fontId="9" fillId="0" borderId="0" xfId="4" quotePrefix="1" applyNumberFormat="1" applyFill="1" applyBorder="1" applyAlignment="1" applyProtection="1">
      <alignment horizontal="right" vertical="top" shrinkToFit="1"/>
    </xf>
    <xf numFmtId="0" fontId="4" fillId="5" borderId="7" xfId="0" applyFont="1" applyFill="1" applyBorder="1" applyAlignment="1" applyProtection="1">
      <alignment horizontal="left" vertical="top"/>
    </xf>
    <xf numFmtId="0" fontId="10" fillId="3" borderId="17" xfId="0" applyFont="1" applyFill="1" applyBorder="1" applyAlignment="1" applyProtection="1">
      <alignment vertical="center"/>
    </xf>
    <xf numFmtId="0" fontId="10" fillId="3" borderId="19" xfId="0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165" fontId="15" fillId="0" borderId="0" xfId="4" quotePrefix="1" applyNumberFormat="1" applyFont="1" applyFill="1" applyBorder="1" applyAlignment="1" applyProtection="1">
      <alignment horizontal="right" vertical="top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4" fontId="8" fillId="0" borderId="7" xfId="0" applyNumberFormat="1" applyFont="1" applyFill="1" applyBorder="1" applyAlignment="1" applyProtection="1">
      <alignment horizontal="right" vertical="center" shrinkToFit="1"/>
    </xf>
    <xf numFmtId="44" fontId="3" fillId="6" borderId="1" xfId="2" applyFont="1" applyFill="1" applyBorder="1" applyAlignment="1" applyProtection="1">
      <alignment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4" fontId="8" fillId="0" borderId="1" xfId="0" applyNumberFormat="1" applyFont="1" applyFill="1" applyBorder="1" applyAlignment="1" applyProtection="1">
      <alignment horizontal="right" vertical="center" shrinkToFit="1"/>
    </xf>
    <xf numFmtId="49" fontId="6" fillId="0" borderId="1" xfId="0" quotePrefix="1" applyNumberFormat="1" applyFont="1" applyFill="1" applyBorder="1" applyAlignment="1" applyProtection="1">
      <alignment horizontal="left" vertical="top"/>
    </xf>
    <xf numFmtId="4" fontId="8" fillId="0" borderId="7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165" fontId="6" fillId="0" borderId="0" xfId="0" applyNumberFormat="1" applyFont="1" applyAlignment="1" applyProtection="1">
      <alignment horizontal="right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" fontId="8" fillId="3" borderId="1" xfId="0" applyNumberFormat="1" applyFont="1" applyFill="1" applyBorder="1" applyAlignment="1" applyProtection="1">
      <alignment horizontal="right" vertical="center" shrinkToFit="1"/>
    </xf>
    <xf numFmtId="165" fontId="3" fillId="3" borderId="8" xfId="2" applyNumberFormat="1" applyFont="1" applyFill="1" applyBorder="1" applyAlignment="1" applyProtection="1">
      <alignment horizontal="right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7" fontId="8" fillId="0" borderId="24" xfId="2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righ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center" vertical="top" wrapText="1"/>
    </xf>
    <xf numFmtId="49" fontId="3" fillId="2" borderId="10" xfId="3" applyNumberFormat="1" applyFont="1" applyFill="1" applyBorder="1" applyAlignment="1" applyProtection="1">
      <alignment horizontal="left" vertical="top" wrapText="1"/>
    </xf>
    <xf numFmtId="49" fontId="3" fillId="2" borderId="11" xfId="3" applyNumberFormat="1" applyFont="1" applyFill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7" fillId="0" borderId="15" xfId="0" applyFont="1" applyBorder="1" applyAlignment="1" applyProtection="1">
      <alignment horizontal="center" vertical="top" wrapText="1"/>
    </xf>
  </cellXfs>
  <cellStyles count="11">
    <cellStyle name="Hiperpovezava" xfId="4" builtinId="8"/>
    <cellStyle name="Navadno" xfId="0" builtinId="0"/>
    <cellStyle name="Navadno 2 2" xfId="5" xr:uid="{00000000-0005-0000-0000-000002000000}"/>
    <cellStyle name="Navadno 2 2 2" xfId="7" xr:uid="{00000000-0005-0000-0000-000003000000}"/>
    <cellStyle name="Navadno 4" xfId="9" xr:uid="{00000000-0005-0000-0000-000004000000}"/>
    <cellStyle name="Normal 18" xfId="6" xr:uid="{00000000-0005-0000-0000-000005000000}"/>
    <cellStyle name="Normal 2" xfId="8" xr:uid="{00000000-0005-0000-0000-000006000000}"/>
    <cellStyle name="Normal 9" xfId="3" xr:uid="{00000000-0005-0000-0000-000007000000}"/>
    <cellStyle name="Normal 9 4" xfId="10" xr:uid="{00000000-0005-0000-0000-000008000000}"/>
    <cellStyle name="Valuta" xfId="2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Layout" topLeftCell="A17" zoomScaleNormal="85" workbookViewId="0">
      <selection activeCell="D56" sqref="D56"/>
    </sheetView>
  </sheetViews>
  <sheetFormatPr defaultRowHeight="15" x14ac:dyDescent="0.25"/>
  <cols>
    <col min="1" max="1" width="5.7109375" customWidth="1"/>
    <col min="2" max="2" width="30.7109375" customWidth="1"/>
    <col min="4" max="4" width="11.7109375" customWidth="1"/>
    <col min="5" max="5" width="2.28515625" customWidth="1"/>
    <col min="6" max="6" width="19.85546875" style="69" customWidth="1"/>
  </cols>
  <sheetData>
    <row r="1" spans="1:6" ht="32.450000000000003" customHeight="1" x14ac:dyDescent="0.25">
      <c r="A1" s="165" t="s">
        <v>115</v>
      </c>
      <c r="B1" s="166"/>
      <c r="C1" s="166"/>
      <c r="D1" s="166"/>
      <c r="E1" s="166"/>
      <c r="F1" s="167"/>
    </row>
    <row r="2" spans="1:6" ht="44.1" customHeight="1" x14ac:dyDescent="0.25">
      <c r="A2" s="168" t="s">
        <v>39</v>
      </c>
      <c r="B2" s="169"/>
      <c r="C2" s="169"/>
      <c r="D2" s="169"/>
      <c r="E2" s="169"/>
      <c r="F2" s="170"/>
    </row>
    <row r="3" spans="1:6" x14ac:dyDescent="0.25">
      <c r="A3" s="13"/>
      <c r="B3" s="13"/>
      <c r="C3" s="13"/>
      <c r="D3" s="13"/>
      <c r="E3" s="13"/>
      <c r="F3" s="126"/>
    </row>
    <row r="4" spans="1:6" x14ac:dyDescent="0.25">
      <c r="A4" s="127" t="s">
        <v>116</v>
      </c>
      <c r="B4" s="41"/>
      <c r="C4" s="41"/>
      <c r="D4" s="34"/>
      <c r="E4" s="128"/>
      <c r="F4" s="129">
        <f>SUM(F5:F24)</f>
        <v>0</v>
      </c>
    </row>
    <row r="5" spans="1:6" x14ac:dyDescent="0.25">
      <c r="A5" s="47" t="s">
        <v>72</v>
      </c>
      <c r="B5" s="25" t="s">
        <v>40</v>
      </c>
      <c r="C5" s="42"/>
      <c r="D5" s="9"/>
      <c r="E5" s="9"/>
      <c r="F5" s="130">
        <f>'A) Zidani Most - MB - d.m.'!G7</f>
        <v>0</v>
      </c>
    </row>
    <row r="6" spans="1:6" x14ac:dyDescent="0.25">
      <c r="A6" s="47" t="s">
        <v>73</v>
      </c>
      <c r="B6" s="25" t="s">
        <v>41</v>
      </c>
      <c r="C6" s="25"/>
      <c r="D6" s="42"/>
      <c r="E6" s="9"/>
      <c r="F6" s="130">
        <f>'A) Zidani Most - MB - d.m.'!G15</f>
        <v>0</v>
      </c>
    </row>
    <row r="7" spans="1:6" x14ac:dyDescent="0.25">
      <c r="A7" s="47" t="s">
        <v>74</v>
      </c>
      <c r="B7" s="25" t="s">
        <v>33</v>
      </c>
      <c r="C7" s="25"/>
      <c r="D7" s="42"/>
      <c r="E7" s="9"/>
      <c r="F7" s="130">
        <f>'A) Zidani Most - MB - d.m.'!G23</f>
        <v>0</v>
      </c>
    </row>
    <row r="8" spans="1:6" x14ac:dyDescent="0.25">
      <c r="A8" s="47" t="s">
        <v>75</v>
      </c>
      <c r="B8" s="25" t="s">
        <v>63</v>
      </c>
      <c r="C8" s="25"/>
      <c r="D8" s="42"/>
      <c r="E8" s="9"/>
      <c r="F8" s="130">
        <f>'A) Zidani Most - MB - d.m.'!G31</f>
        <v>0</v>
      </c>
    </row>
    <row r="9" spans="1:6" x14ac:dyDescent="0.25">
      <c r="A9" s="47" t="s">
        <v>76</v>
      </c>
      <c r="B9" s="25" t="s">
        <v>42</v>
      </c>
      <c r="C9" s="25"/>
      <c r="D9" s="42"/>
      <c r="E9" s="9"/>
      <c r="F9" s="130">
        <f>'A) Zidani Most - MB - d.m.'!G39</f>
        <v>0</v>
      </c>
    </row>
    <row r="10" spans="1:6" x14ac:dyDescent="0.25">
      <c r="A10" s="47" t="s">
        <v>77</v>
      </c>
      <c r="B10" s="25" t="s">
        <v>43</v>
      </c>
      <c r="C10" s="25"/>
      <c r="D10" s="42"/>
      <c r="E10" s="9"/>
      <c r="F10" s="130">
        <f>'A) Zidani Most - MB - d.m.'!G51</f>
        <v>0</v>
      </c>
    </row>
    <row r="11" spans="1:6" x14ac:dyDescent="0.25">
      <c r="A11" s="47" t="s">
        <v>78</v>
      </c>
      <c r="B11" s="25" t="s">
        <v>32</v>
      </c>
      <c r="C11" s="25"/>
      <c r="D11" s="42"/>
      <c r="E11" s="9"/>
      <c r="F11" s="130">
        <f>'A) Zidani Most - MB - d.m.'!G61</f>
        <v>0</v>
      </c>
    </row>
    <row r="12" spans="1:6" x14ac:dyDescent="0.25">
      <c r="A12" s="47" t="s">
        <v>79</v>
      </c>
      <c r="B12" s="25" t="s">
        <v>61</v>
      </c>
      <c r="C12" s="25"/>
      <c r="D12" s="42"/>
      <c r="E12" s="9"/>
      <c r="F12" s="130">
        <f>'A) Zidani Most - MB - d.m.'!G71</f>
        <v>0</v>
      </c>
    </row>
    <row r="13" spans="1:6" x14ac:dyDescent="0.25">
      <c r="A13" s="47" t="s">
        <v>80</v>
      </c>
      <c r="B13" s="25" t="s">
        <v>62</v>
      </c>
      <c r="C13" s="25"/>
      <c r="D13" s="42"/>
      <c r="E13" s="9"/>
      <c r="F13" s="130">
        <f>'A) Zidani Most - MB - d.m.'!G83</f>
        <v>0</v>
      </c>
    </row>
    <row r="14" spans="1:6" x14ac:dyDescent="0.25">
      <c r="A14" s="47" t="s">
        <v>81</v>
      </c>
      <c r="B14" s="25" t="s">
        <v>60</v>
      </c>
      <c r="C14" s="25"/>
      <c r="D14" s="42"/>
      <c r="E14" s="9"/>
      <c r="F14" s="130">
        <f>'A) Zidani Most - MB - d.m.'!G93</f>
        <v>0</v>
      </c>
    </row>
    <row r="15" spans="1:6" x14ac:dyDescent="0.25">
      <c r="A15" s="47" t="s">
        <v>82</v>
      </c>
      <c r="B15" s="25" t="s">
        <v>44</v>
      </c>
      <c r="C15" s="25"/>
      <c r="D15" s="42"/>
      <c r="E15" s="9"/>
      <c r="F15" s="130">
        <f>'A) Zidani Most - MB - d.m.'!G103</f>
        <v>0</v>
      </c>
    </row>
    <row r="16" spans="1:6" x14ac:dyDescent="0.25">
      <c r="A16" s="47" t="s">
        <v>83</v>
      </c>
      <c r="B16" s="25" t="s">
        <v>45</v>
      </c>
      <c r="C16" s="25"/>
      <c r="D16" s="42"/>
      <c r="E16" s="9"/>
      <c r="F16" s="130">
        <f>'A) Zidani Most - MB - d.m.'!G113</f>
        <v>0</v>
      </c>
    </row>
    <row r="17" spans="1:6" x14ac:dyDescent="0.25">
      <c r="A17" s="47" t="s">
        <v>84</v>
      </c>
      <c r="B17" s="25" t="s">
        <v>46</v>
      </c>
      <c r="C17" s="25"/>
      <c r="D17" s="42"/>
      <c r="E17" s="9"/>
      <c r="F17" s="130">
        <f>'A) Zidani Most - MB - d.m.'!G125</f>
        <v>0</v>
      </c>
    </row>
    <row r="18" spans="1:6" x14ac:dyDescent="0.25">
      <c r="A18" s="47" t="s">
        <v>85</v>
      </c>
      <c r="B18" s="25" t="s">
        <v>58</v>
      </c>
      <c r="C18" s="25"/>
      <c r="D18" s="42"/>
      <c r="E18" s="9"/>
      <c r="F18" s="130">
        <f>'A) Zidani Most - MB - d.m.'!G135</f>
        <v>0</v>
      </c>
    </row>
    <row r="19" spans="1:6" x14ac:dyDescent="0.25">
      <c r="A19" s="47" t="s">
        <v>86</v>
      </c>
      <c r="B19" s="25" t="s">
        <v>47</v>
      </c>
      <c r="C19" s="25"/>
      <c r="D19" s="42"/>
      <c r="E19" s="9"/>
      <c r="F19" s="130">
        <f>'A) Zidani Most - MB - d.m.'!G147</f>
        <v>0</v>
      </c>
    </row>
    <row r="20" spans="1:6" x14ac:dyDescent="0.25">
      <c r="A20" s="47" t="s">
        <v>87</v>
      </c>
      <c r="B20" s="25" t="s">
        <v>48</v>
      </c>
      <c r="C20" s="25"/>
      <c r="D20" s="42"/>
      <c r="E20" s="9"/>
      <c r="F20" s="130">
        <f>'A) Zidani Most - MB - d.m.'!G157</f>
        <v>0</v>
      </c>
    </row>
    <row r="21" spans="1:6" x14ac:dyDescent="0.25">
      <c r="A21" s="47" t="s">
        <v>88</v>
      </c>
      <c r="B21" s="25" t="s">
        <v>173</v>
      </c>
      <c r="C21" s="25"/>
      <c r="D21" s="42"/>
      <c r="E21" s="9"/>
      <c r="F21" s="130">
        <f>'A) Zidani Most - MB - d.m.'!G169</f>
        <v>0</v>
      </c>
    </row>
    <row r="22" spans="1:6" x14ac:dyDescent="0.25">
      <c r="A22" s="47" t="s">
        <v>89</v>
      </c>
      <c r="B22" s="25" t="s">
        <v>49</v>
      </c>
      <c r="C22" s="25"/>
      <c r="D22" s="42"/>
      <c r="E22" s="9"/>
      <c r="F22" s="130">
        <f>'A) Zidani Most - MB - d.m.'!G177</f>
        <v>0</v>
      </c>
    </row>
    <row r="23" spans="1:6" x14ac:dyDescent="0.25">
      <c r="A23" s="47" t="s">
        <v>90</v>
      </c>
      <c r="B23" s="25" t="s">
        <v>59</v>
      </c>
      <c r="C23" s="25"/>
      <c r="D23" s="42"/>
      <c r="E23" s="9"/>
      <c r="F23" s="130">
        <f>'A) Zidani Most - MB - d.m.'!G185</f>
        <v>0</v>
      </c>
    </row>
    <row r="24" spans="1:6" x14ac:dyDescent="0.25">
      <c r="A24" s="47" t="s">
        <v>91</v>
      </c>
      <c r="B24" s="25" t="s">
        <v>50</v>
      </c>
      <c r="C24" s="25"/>
      <c r="D24" s="42"/>
      <c r="E24" s="9"/>
      <c r="F24" s="130">
        <f>'A) Zidani Most - MB - d.m.'!G195</f>
        <v>0</v>
      </c>
    </row>
    <row r="25" spans="1:6" x14ac:dyDescent="0.25">
      <c r="A25" s="13"/>
      <c r="B25" s="13"/>
      <c r="C25" s="13"/>
      <c r="D25" s="13"/>
      <c r="E25" s="13"/>
      <c r="F25" s="131"/>
    </row>
    <row r="26" spans="1:6" x14ac:dyDescent="0.25">
      <c r="A26" s="127" t="s">
        <v>189</v>
      </c>
      <c r="B26" s="41"/>
      <c r="C26" s="41"/>
      <c r="D26" s="34"/>
      <c r="E26" s="128"/>
      <c r="F26" s="129">
        <f>SUM(F27:F37)</f>
        <v>0</v>
      </c>
    </row>
    <row r="27" spans="1:6" x14ac:dyDescent="0.25">
      <c r="A27" s="105" t="s">
        <v>51</v>
      </c>
      <c r="B27" s="43" t="s">
        <v>141</v>
      </c>
      <c r="C27" s="43"/>
      <c r="D27" s="44"/>
      <c r="E27" s="45"/>
      <c r="F27" s="132">
        <f>'B) Zidani Most - Ljubljana'!G7</f>
        <v>0</v>
      </c>
    </row>
    <row r="28" spans="1:6" x14ac:dyDescent="0.25">
      <c r="A28" s="105" t="s">
        <v>52</v>
      </c>
      <c r="B28" s="43" t="s">
        <v>142</v>
      </c>
      <c r="C28" s="43"/>
      <c r="D28" s="44"/>
      <c r="E28" s="45"/>
      <c r="F28" s="132">
        <f>'B) Zidani Most - Ljubljana'!G17</f>
        <v>0</v>
      </c>
    </row>
    <row r="29" spans="1:6" x14ac:dyDescent="0.25">
      <c r="A29" s="105" t="s">
        <v>53</v>
      </c>
      <c r="B29" s="43" t="s">
        <v>143</v>
      </c>
      <c r="C29" s="43"/>
      <c r="D29" s="44"/>
      <c r="E29" s="45"/>
      <c r="F29" s="132">
        <f>'B) Zidani Most - Ljubljana'!G27</f>
        <v>0</v>
      </c>
    </row>
    <row r="30" spans="1:6" x14ac:dyDescent="0.25">
      <c r="A30" s="105" t="s">
        <v>54</v>
      </c>
      <c r="B30" s="43" t="s">
        <v>144</v>
      </c>
      <c r="C30" s="43"/>
      <c r="D30" s="44"/>
      <c r="E30" s="45"/>
      <c r="F30" s="132">
        <f>'B) Zidani Most - Ljubljana'!G37</f>
        <v>0</v>
      </c>
    </row>
    <row r="31" spans="1:6" x14ac:dyDescent="0.25">
      <c r="A31" s="105" t="s">
        <v>152</v>
      </c>
      <c r="B31" s="43" t="s">
        <v>145</v>
      </c>
      <c r="C31" s="43"/>
      <c r="D31" s="44"/>
      <c r="E31" s="45"/>
      <c r="F31" s="132">
        <f>'B) Zidani Most - Ljubljana'!G47</f>
        <v>0</v>
      </c>
    </row>
    <row r="32" spans="1:6" x14ac:dyDescent="0.25">
      <c r="A32" s="105" t="s">
        <v>153</v>
      </c>
      <c r="B32" s="25" t="s">
        <v>146</v>
      </c>
      <c r="C32" s="25"/>
      <c r="D32" s="42"/>
      <c r="E32" s="9"/>
      <c r="F32" s="133">
        <f>'B) Zidani Most - Ljubljana'!G57</f>
        <v>0</v>
      </c>
    </row>
    <row r="33" spans="1:6" x14ac:dyDescent="0.25">
      <c r="A33" s="105" t="s">
        <v>154</v>
      </c>
      <c r="B33" s="63" t="s">
        <v>147</v>
      </c>
      <c r="C33" s="63"/>
      <c r="D33" s="64"/>
      <c r="E33" s="65"/>
      <c r="F33" s="134">
        <f>'B) Zidani Most - Ljubljana'!G67</f>
        <v>0</v>
      </c>
    </row>
    <row r="34" spans="1:6" x14ac:dyDescent="0.25">
      <c r="A34" s="105" t="s">
        <v>155</v>
      </c>
      <c r="B34" s="106" t="s">
        <v>148</v>
      </c>
      <c r="C34" s="25"/>
      <c r="D34" s="42"/>
      <c r="E34" s="9"/>
      <c r="F34" s="133">
        <f>'B) Zidani Most - Ljubljana'!G77</f>
        <v>0</v>
      </c>
    </row>
    <row r="35" spans="1:6" x14ac:dyDescent="0.25">
      <c r="A35" s="105" t="s">
        <v>156</v>
      </c>
      <c r="B35" s="43" t="s">
        <v>149</v>
      </c>
      <c r="C35" s="43"/>
      <c r="D35" s="44"/>
      <c r="E35" s="45"/>
      <c r="F35" s="132">
        <f>'B) Zidani Most - Ljubljana'!G87</f>
        <v>0</v>
      </c>
    </row>
    <row r="36" spans="1:6" x14ac:dyDescent="0.25">
      <c r="A36" s="105" t="s">
        <v>157</v>
      </c>
      <c r="B36" s="25" t="s">
        <v>150</v>
      </c>
      <c r="C36" s="25"/>
      <c r="D36" s="42"/>
      <c r="E36" s="9"/>
      <c r="F36" s="133">
        <f>'B) Zidani Most - Ljubljana'!G97</f>
        <v>0</v>
      </c>
    </row>
    <row r="37" spans="1:6" x14ac:dyDescent="0.25">
      <c r="A37" s="105" t="s">
        <v>158</v>
      </c>
      <c r="B37" s="63" t="s">
        <v>151</v>
      </c>
      <c r="C37" s="63"/>
      <c r="D37" s="64"/>
      <c r="E37" s="65"/>
      <c r="F37" s="134">
        <f>'B) Zidani Most - Ljubljana'!G107</f>
        <v>0</v>
      </c>
    </row>
    <row r="38" spans="1:6" x14ac:dyDescent="0.25">
      <c r="A38" s="140"/>
      <c r="B38" s="141"/>
      <c r="C38" s="21"/>
      <c r="D38" s="32"/>
      <c r="E38" s="22"/>
      <c r="F38" s="142"/>
    </row>
    <row r="39" spans="1:6" x14ac:dyDescent="0.25">
      <c r="A39" s="127" t="s">
        <v>201</v>
      </c>
      <c r="B39" s="41"/>
      <c r="C39" s="41"/>
      <c r="D39" s="34"/>
      <c r="E39" s="128"/>
      <c r="F39" s="129">
        <f>SUM(F40:F42)</f>
        <v>0</v>
      </c>
    </row>
    <row r="40" spans="1:6" x14ac:dyDescent="0.25">
      <c r="A40" s="136" t="s">
        <v>38</v>
      </c>
      <c r="B40" s="46" t="s">
        <v>202</v>
      </c>
      <c r="C40" s="46"/>
      <c r="D40" s="46"/>
      <c r="E40" s="46"/>
      <c r="F40" s="132">
        <f>'C) CVP in uvezava'!G7</f>
        <v>0</v>
      </c>
    </row>
    <row r="41" spans="1:6" x14ac:dyDescent="0.25">
      <c r="A41" s="136" t="s">
        <v>70</v>
      </c>
      <c r="B41" s="46" t="s">
        <v>183</v>
      </c>
      <c r="C41" s="46"/>
      <c r="D41" s="46"/>
      <c r="E41" s="46"/>
      <c r="F41" s="132">
        <f>'C) CVP in uvezava'!G14</f>
        <v>0</v>
      </c>
    </row>
    <row r="42" spans="1:6" x14ac:dyDescent="0.25">
      <c r="A42" s="136" t="s">
        <v>92</v>
      </c>
      <c r="B42" s="46" t="s">
        <v>184</v>
      </c>
      <c r="C42" s="46"/>
      <c r="D42" s="46"/>
      <c r="E42" s="46"/>
      <c r="F42" s="132">
        <f>'C) CVP in uvezava'!G17</f>
        <v>0</v>
      </c>
    </row>
    <row r="43" spans="1:6" x14ac:dyDescent="0.25">
      <c r="A43" s="21"/>
      <c r="B43" s="21"/>
      <c r="C43" s="21"/>
      <c r="D43" s="32"/>
      <c r="E43" s="22"/>
      <c r="F43" s="135"/>
    </row>
    <row r="44" spans="1:6" x14ac:dyDescent="0.25">
      <c r="A44" s="127" t="s">
        <v>193</v>
      </c>
      <c r="B44" s="41"/>
      <c r="C44" s="41"/>
      <c r="D44" s="34"/>
      <c r="E44" s="128"/>
      <c r="F44" s="129">
        <f>SUM(F45:F47)</f>
        <v>0</v>
      </c>
    </row>
    <row r="45" spans="1:6" x14ac:dyDescent="0.25">
      <c r="A45" s="136" t="s">
        <v>190</v>
      </c>
      <c r="B45" s="46" t="s">
        <v>20</v>
      </c>
      <c r="C45" s="46"/>
      <c r="D45" s="46"/>
      <c r="E45" s="46"/>
      <c r="F45" s="132">
        <f>'D) Ostalo'!G7</f>
        <v>0</v>
      </c>
    </row>
    <row r="46" spans="1:6" x14ac:dyDescent="0.25">
      <c r="A46" s="136" t="s">
        <v>191</v>
      </c>
      <c r="B46" s="46" t="s">
        <v>22</v>
      </c>
      <c r="C46" s="46"/>
      <c r="D46" s="46"/>
      <c r="E46" s="46"/>
      <c r="F46" s="132">
        <f>'D) Ostalo'!G13</f>
        <v>0</v>
      </c>
    </row>
    <row r="47" spans="1:6" x14ac:dyDescent="0.25">
      <c r="A47" s="136" t="s">
        <v>192</v>
      </c>
      <c r="B47" s="46" t="s">
        <v>23</v>
      </c>
      <c r="C47" s="46"/>
      <c r="D47" s="46"/>
      <c r="E47" s="46"/>
      <c r="F47" s="132">
        <f>'D) Ostalo'!G16</f>
        <v>0</v>
      </c>
    </row>
    <row r="48" spans="1:6" ht="15.75" thickBot="1" x14ac:dyDescent="0.3">
      <c r="A48" s="21"/>
      <c r="B48" s="21"/>
      <c r="C48" s="21"/>
      <c r="D48" s="32"/>
      <c r="E48" s="22"/>
      <c r="F48" s="135"/>
    </row>
    <row r="49" spans="1:6" ht="15.75" x14ac:dyDescent="0.25">
      <c r="A49" s="137"/>
      <c r="B49" s="29" t="s">
        <v>55</v>
      </c>
      <c r="C49" s="29"/>
      <c r="D49" s="29"/>
      <c r="E49" s="29"/>
      <c r="F49" s="100">
        <f>F4+F39+F44+F26</f>
        <v>0</v>
      </c>
    </row>
    <row r="50" spans="1:6" ht="15.75" x14ac:dyDescent="0.25">
      <c r="A50" s="138"/>
      <c r="B50" s="30" t="s">
        <v>56</v>
      </c>
      <c r="C50" s="30"/>
      <c r="D50" s="30"/>
      <c r="E50" s="30"/>
      <c r="F50" s="101">
        <f>ROUND(F49*0.22,2)</f>
        <v>0</v>
      </c>
    </row>
    <row r="51" spans="1:6" ht="16.5" thickBot="1" x14ac:dyDescent="0.3">
      <c r="A51" s="139"/>
      <c r="B51" s="31" t="s">
        <v>57</v>
      </c>
      <c r="C51" s="31"/>
      <c r="D51" s="31"/>
      <c r="E51" s="31"/>
      <c r="F51" s="102">
        <f>F49+F50</f>
        <v>0</v>
      </c>
    </row>
  </sheetData>
  <sheetProtection algorithmName="SHA-512" hashValue="S/TyQ4vFtJGR8cnvN+IOWMDbObcaOoH1YfLLYc2YTq+8Hq+6N50eHp+jlrKA5XODfx/YnOJtCBnN0r+htRCrQQ==" saltValue="YBLES+B48GTWg+F87XTjOA==" spinCount="100000" sheet="1" objects="1" scenarios="1"/>
  <mergeCells count="2">
    <mergeCell ref="A1:F1"/>
    <mergeCell ref="A2:F2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K205"/>
  <sheetViews>
    <sheetView view="pageLayout" topLeftCell="A179" zoomScaleNormal="100" workbookViewId="0">
      <selection activeCell="G203" sqref="G203"/>
    </sheetView>
  </sheetViews>
  <sheetFormatPr defaultRowHeight="15" x14ac:dyDescent="0.25"/>
  <cols>
    <col min="1" max="1" width="5.7109375" style="118" customWidth="1"/>
    <col min="2" max="2" width="5.7109375" style="13" customWidth="1"/>
    <col min="3" max="3" width="30.7109375" style="13" customWidth="1"/>
    <col min="4" max="4" width="9.140625" style="13"/>
    <col min="5" max="5" width="11.7109375" style="13" customWidth="1"/>
    <col min="6" max="6" width="11.7109375" style="121" customWidth="1"/>
    <col min="7" max="7" width="11.7109375" style="122" customWidth="1"/>
    <col min="8" max="10" width="9.140625" style="13"/>
    <col min="11" max="11" width="20.5703125" style="13" customWidth="1"/>
    <col min="12" max="16384" width="9.140625" style="13"/>
  </cols>
  <sheetData>
    <row r="1" spans="1:8" s="58" customFormat="1" ht="25.15" customHeight="1" x14ac:dyDescent="0.25">
      <c r="A1" s="165" t="s">
        <v>115</v>
      </c>
      <c r="B1" s="166"/>
      <c r="C1" s="166"/>
      <c r="D1" s="166"/>
      <c r="E1" s="166"/>
      <c r="F1" s="166"/>
      <c r="G1" s="167"/>
    </row>
    <row r="2" spans="1:8" s="58" customFormat="1" ht="18.75" x14ac:dyDescent="0.25">
      <c r="A2" s="168" t="s">
        <v>121</v>
      </c>
      <c r="B2" s="169"/>
      <c r="C2" s="169"/>
      <c r="D2" s="169"/>
      <c r="E2" s="169"/>
      <c r="F2" s="169"/>
      <c r="G2" s="169"/>
    </row>
    <row r="3" spans="1:8" s="60" customFormat="1" ht="68.650000000000006" customHeight="1" x14ac:dyDescent="0.25">
      <c r="A3" s="171" t="s">
        <v>175</v>
      </c>
      <c r="B3" s="172"/>
      <c r="C3" s="172"/>
      <c r="D3" s="172"/>
      <c r="E3" s="172"/>
      <c r="F3" s="172"/>
      <c r="G3" s="173"/>
    </row>
    <row r="4" spans="1:8" s="58" customFormat="1" ht="15" customHeight="1" thickBot="1" x14ac:dyDescent="0.3">
      <c r="A4" s="174" t="s">
        <v>0</v>
      </c>
      <c r="B4" s="174"/>
      <c r="C4" s="174"/>
      <c r="D4" s="174"/>
      <c r="E4" s="174"/>
      <c r="F4" s="174"/>
      <c r="G4" s="174"/>
    </row>
    <row r="5" spans="1:8" s="58" customFormat="1" ht="15.75" thickBot="1" x14ac:dyDescent="0.3">
      <c r="A5" s="103" t="s">
        <v>1</v>
      </c>
      <c r="B5" s="1" t="s">
        <v>2</v>
      </c>
      <c r="C5" s="2" t="s">
        <v>3</v>
      </c>
      <c r="D5" s="17" t="s">
        <v>4</v>
      </c>
      <c r="E5" s="17" t="s">
        <v>5</v>
      </c>
      <c r="F5" s="18" t="s">
        <v>6</v>
      </c>
      <c r="G5" s="68" t="s">
        <v>7</v>
      </c>
    </row>
    <row r="6" spans="1:8" s="117" customFormat="1" x14ac:dyDescent="0.25">
      <c r="A6" s="4"/>
      <c r="B6" s="4"/>
      <c r="C6" s="5"/>
      <c r="D6" s="6"/>
      <c r="E6" s="7"/>
      <c r="F6" s="112"/>
      <c r="G6" s="113"/>
    </row>
    <row r="7" spans="1:8" s="117" customFormat="1" x14ac:dyDescent="0.25">
      <c r="A7" s="35" t="s">
        <v>93</v>
      </c>
      <c r="B7" s="36"/>
      <c r="C7" s="37" t="s">
        <v>71</v>
      </c>
      <c r="D7" s="38"/>
      <c r="E7" s="39"/>
      <c r="F7" s="110"/>
      <c r="G7" s="70">
        <f>ROUND(G8+G10+G12,2)</f>
        <v>0</v>
      </c>
    </row>
    <row r="8" spans="1:8" s="159" customFormat="1" ht="15.75" thickBot="1" x14ac:dyDescent="0.3">
      <c r="A8" s="55" t="s">
        <v>93</v>
      </c>
      <c r="B8" s="114">
        <v>1</v>
      </c>
      <c r="C8" s="56" t="s">
        <v>118</v>
      </c>
      <c r="D8" s="57"/>
      <c r="E8" s="57"/>
      <c r="F8" s="73"/>
      <c r="G8" s="74">
        <f>SUM(G9:G9)</f>
        <v>0</v>
      </c>
      <c r="H8" s="158"/>
    </row>
    <row r="9" spans="1:8" s="159" customFormat="1" ht="39" thickBot="1" x14ac:dyDescent="0.3">
      <c r="A9" s="40" t="s">
        <v>93</v>
      </c>
      <c r="B9" s="115" t="s">
        <v>64</v>
      </c>
      <c r="C9" s="54" t="s">
        <v>163</v>
      </c>
      <c r="D9" s="143" t="s">
        <v>26</v>
      </c>
      <c r="E9" s="144">
        <v>1</v>
      </c>
      <c r="F9" s="109">
        <v>0</v>
      </c>
      <c r="G9" s="88">
        <f t="shared" ref="G9" si="0">ROUND(E9*F9,2)</f>
        <v>0</v>
      </c>
    </row>
    <row r="10" spans="1:8" s="159" customFormat="1" ht="15.75" thickBot="1" x14ac:dyDescent="0.3">
      <c r="A10" s="55" t="s">
        <v>93</v>
      </c>
      <c r="B10" s="114" t="s">
        <v>28</v>
      </c>
      <c r="C10" s="56" t="s">
        <v>117</v>
      </c>
      <c r="D10" s="145"/>
      <c r="E10" s="145"/>
      <c r="F10" s="111"/>
      <c r="G10" s="74">
        <f>SUM(G11:G11)</f>
        <v>0</v>
      </c>
      <c r="H10" s="158"/>
    </row>
    <row r="11" spans="1:8" s="159" customFormat="1" ht="39" thickBot="1" x14ac:dyDescent="0.3">
      <c r="A11" s="40" t="s">
        <v>93</v>
      </c>
      <c r="B11" s="115" t="s">
        <v>65</v>
      </c>
      <c r="C11" s="54" t="s">
        <v>165</v>
      </c>
      <c r="D11" s="143" t="s">
        <v>26</v>
      </c>
      <c r="E11" s="144">
        <v>1</v>
      </c>
      <c r="F11" s="109">
        <v>0</v>
      </c>
      <c r="G11" s="88">
        <f t="shared" ref="G11" si="1">ROUND(E11*F11,2)</f>
        <v>0</v>
      </c>
    </row>
    <row r="12" spans="1:8" s="159" customFormat="1" ht="15.75" thickBot="1" x14ac:dyDescent="0.3">
      <c r="A12" s="55" t="s">
        <v>93</v>
      </c>
      <c r="B12" s="114" t="s">
        <v>29</v>
      </c>
      <c r="C12" s="56" t="s">
        <v>119</v>
      </c>
      <c r="D12" s="145"/>
      <c r="E12" s="145"/>
      <c r="F12" s="111"/>
      <c r="G12" s="74">
        <f>SUM(G13:G13)</f>
        <v>0</v>
      </c>
    </row>
    <row r="13" spans="1:8" s="159" customFormat="1" ht="26.25" thickBot="1" x14ac:dyDescent="0.3">
      <c r="A13" s="40" t="s">
        <v>93</v>
      </c>
      <c r="B13" s="115" t="s">
        <v>66</v>
      </c>
      <c r="C13" s="54" t="s">
        <v>164</v>
      </c>
      <c r="D13" s="143" t="s">
        <v>26</v>
      </c>
      <c r="E13" s="144">
        <v>1</v>
      </c>
      <c r="F13" s="109">
        <v>0</v>
      </c>
      <c r="G13" s="88">
        <f t="shared" ref="G13" si="2">ROUND(E13*F13,2)</f>
        <v>0</v>
      </c>
    </row>
    <row r="14" spans="1:8" s="117" customFormat="1" x14ac:dyDescent="0.25">
      <c r="A14" s="116"/>
      <c r="F14" s="112"/>
      <c r="G14" s="113"/>
    </row>
    <row r="15" spans="1:8" s="117" customFormat="1" x14ac:dyDescent="0.25">
      <c r="A15" s="35" t="s">
        <v>94</v>
      </c>
      <c r="B15" s="36"/>
      <c r="C15" s="37" t="s">
        <v>8</v>
      </c>
      <c r="D15" s="38"/>
      <c r="E15" s="39"/>
      <c r="F15" s="110"/>
      <c r="G15" s="70">
        <f>ROUND(G16+G18+G20,2)</f>
        <v>0</v>
      </c>
    </row>
    <row r="16" spans="1:8" s="159" customFormat="1" ht="15.75" thickBot="1" x14ac:dyDescent="0.3">
      <c r="A16" s="55" t="s">
        <v>94</v>
      </c>
      <c r="B16" s="114">
        <v>1</v>
      </c>
      <c r="C16" s="56" t="s">
        <v>118</v>
      </c>
      <c r="D16" s="57"/>
      <c r="E16" s="57"/>
      <c r="F16" s="73"/>
      <c r="G16" s="74">
        <f>SUM(G17:G17)</f>
        <v>0</v>
      </c>
      <c r="H16" s="158"/>
    </row>
    <row r="17" spans="1:8" s="159" customFormat="1" ht="39" thickBot="1" x14ac:dyDescent="0.3">
      <c r="A17" s="40" t="s">
        <v>94</v>
      </c>
      <c r="B17" s="115" t="s">
        <v>64</v>
      </c>
      <c r="C17" s="54" t="s">
        <v>163</v>
      </c>
      <c r="D17" s="143" t="s">
        <v>26</v>
      </c>
      <c r="E17" s="144">
        <v>1</v>
      </c>
      <c r="F17" s="109">
        <v>0</v>
      </c>
      <c r="G17" s="88">
        <f t="shared" ref="G17" si="3">ROUND(E17*F17,2)</f>
        <v>0</v>
      </c>
    </row>
    <row r="18" spans="1:8" s="159" customFormat="1" ht="15.75" thickBot="1" x14ac:dyDescent="0.3">
      <c r="A18" s="55" t="s">
        <v>94</v>
      </c>
      <c r="B18" s="114" t="s">
        <v>28</v>
      </c>
      <c r="C18" s="56" t="s">
        <v>117</v>
      </c>
      <c r="D18" s="145"/>
      <c r="E18" s="145"/>
      <c r="F18" s="111"/>
      <c r="G18" s="74">
        <f>SUM(G19:G19)</f>
        <v>0</v>
      </c>
      <c r="H18" s="158"/>
    </row>
    <row r="19" spans="1:8" s="159" customFormat="1" ht="39" thickBot="1" x14ac:dyDescent="0.3">
      <c r="A19" s="40" t="s">
        <v>94</v>
      </c>
      <c r="B19" s="115" t="s">
        <v>65</v>
      </c>
      <c r="C19" s="54" t="s">
        <v>165</v>
      </c>
      <c r="D19" s="143" t="s">
        <v>26</v>
      </c>
      <c r="E19" s="144">
        <v>1</v>
      </c>
      <c r="F19" s="109">
        <v>0</v>
      </c>
      <c r="G19" s="88">
        <f t="shared" ref="G19" si="4">ROUND(E19*F19,2)</f>
        <v>0</v>
      </c>
    </row>
    <row r="20" spans="1:8" s="159" customFormat="1" ht="15.75" thickBot="1" x14ac:dyDescent="0.3">
      <c r="A20" s="55" t="s">
        <v>94</v>
      </c>
      <c r="B20" s="114" t="s">
        <v>29</v>
      </c>
      <c r="C20" s="56" t="s">
        <v>119</v>
      </c>
      <c r="D20" s="145"/>
      <c r="E20" s="145"/>
      <c r="F20" s="111"/>
      <c r="G20" s="74">
        <f>SUM(G21:G21)</f>
        <v>0</v>
      </c>
    </row>
    <row r="21" spans="1:8" s="159" customFormat="1" ht="26.25" thickBot="1" x14ac:dyDescent="0.3">
      <c r="A21" s="40" t="s">
        <v>94</v>
      </c>
      <c r="B21" s="115" t="s">
        <v>66</v>
      </c>
      <c r="C21" s="54" t="s">
        <v>164</v>
      </c>
      <c r="D21" s="143" t="s">
        <v>26</v>
      </c>
      <c r="E21" s="144">
        <v>1</v>
      </c>
      <c r="F21" s="109">
        <v>0</v>
      </c>
      <c r="G21" s="88">
        <f t="shared" ref="G21" si="5">ROUND(E21*F21,2)</f>
        <v>0</v>
      </c>
    </row>
    <row r="22" spans="1:8" s="117" customFormat="1" x14ac:dyDescent="0.25">
      <c r="A22" s="118"/>
      <c r="B22" s="13"/>
      <c r="C22" s="119"/>
      <c r="D22" s="119"/>
      <c r="E22" s="119"/>
      <c r="F22" s="112"/>
      <c r="G22" s="113"/>
    </row>
    <row r="23" spans="1:8" s="117" customFormat="1" x14ac:dyDescent="0.25">
      <c r="A23" s="35" t="s">
        <v>95</v>
      </c>
      <c r="B23" s="36"/>
      <c r="C23" s="37" t="s">
        <v>9</v>
      </c>
      <c r="D23" s="38"/>
      <c r="E23" s="39"/>
      <c r="F23" s="110"/>
      <c r="G23" s="70">
        <f>ROUND(G24+G26+G28,2)</f>
        <v>0</v>
      </c>
    </row>
    <row r="24" spans="1:8" s="159" customFormat="1" ht="15.75" thickBot="1" x14ac:dyDescent="0.3">
      <c r="A24" s="55" t="s">
        <v>95</v>
      </c>
      <c r="B24" s="114">
        <v>1</v>
      </c>
      <c r="C24" s="56" t="s">
        <v>118</v>
      </c>
      <c r="D24" s="57"/>
      <c r="E24" s="57"/>
      <c r="F24" s="73"/>
      <c r="G24" s="74">
        <f t="shared" ref="G24" si="6">SUM(G25:G25)</f>
        <v>0</v>
      </c>
      <c r="H24" s="158"/>
    </row>
    <row r="25" spans="1:8" s="159" customFormat="1" ht="39" thickBot="1" x14ac:dyDescent="0.3">
      <c r="A25" s="40" t="s">
        <v>95</v>
      </c>
      <c r="B25" s="115" t="s">
        <v>64</v>
      </c>
      <c r="C25" s="54" t="s">
        <v>163</v>
      </c>
      <c r="D25" s="143" t="s">
        <v>26</v>
      </c>
      <c r="E25" s="144">
        <v>1</v>
      </c>
      <c r="F25" s="109">
        <v>0</v>
      </c>
      <c r="G25" s="88">
        <f t="shared" ref="G25" si="7">ROUND(E25*F25,2)</f>
        <v>0</v>
      </c>
    </row>
    <row r="26" spans="1:8" s="159" customFormat="1" ht="15.75" thickBot="1" x14ac:dyDescent="0.3">
      <c r="A26" s="55" t="s">
        <v>95</v>
      </c>
      <c r="B26" s="114" t="s">
        <v>28</v>
      </c>
      <c r="C26" s="56" t="s">
        <v>117</v>
      </c>
      <c r="D26" s="145"/>
      <c r="E26" s="145"/>
      <c r="F26" s="111"/>
      <c r="G26" s="74">
        <f t="shared" ref="G26" si="8">SUM(G27:G27)</f>
        <v>0</v>
      </c>
      <c r="H26" s="158"/>
    </row>
    <row r="27" spans="1:8" s="159" customFormat="1" ht="39" thickBot="1" x14ac:dyDescent="0.3">
      <c r="A27" s="40" t="s">
        <v>95</v>
      </c>
      <c r="B27" s="115" t="s">
        <v>65</v>
      </c>
      <c r="C27" s="54" t="s">
        <v>165</v>
      </c>
      <c r="D27" s="143" t="s">
        <v>26</v>
      </c>
      <c r="E27" s="144">
        <v>1</v>
      </c>
      <c r="F27" s="109">
        <v>0</v>
      </c>
      <c r="G27" s="88">
        <f t="shared" ref="G27" si="9">ROUND(E27*F27,2)</f>
        <v>0</v>
      </c>
    </row>
    <row r="28" spans="1:8" s="159" customFormat="1" ht="15.75" thickBot="1" x14ac:dyDescent="0.3">
      <c r="A28" s="55" t="s">
        <v>95</v>
      </c>
      <c r="B28" s="114" t="s">
        <v>29</v>
      </c>
      <c r="C28" s="56" t="s">
        <v>119</v>
      </c>
      <c r="D28" s="145"/>
      <c r="E28" s="145"/>
      <c r="F28" s="111"/>
      <c r="G28" s="74">
        <f t="shared" ref="G28" si="10">SUM(G29:G29)</f>
        <v>0</v>
      </c>
    </row>
    <row r="29" spans="1:8" s="159" customFormat="1" ht="26.25" thickBot="1" x14ac:dyDescent="0.3">
      <c r="A29" s="40" t="s">
        <v>95</v>
      </c>
      <c r="B29" s="115" t="s">
        <v>66</v>
      </c>
      <c r="C29" s="54" t="s">
        <v>164</v>
      </c>
      <c r="D29" s="143" t="s">
        <v>26</v>
      </c>
      <c r="E29" s="144">
        <v>1</v>
      </c>
      <c r="F29" s="109">
        <v>0</v>
      </c>
      <c r="G29" s="88">
        <f t="shared" ref="G29" si="11">ROUND(E29*F29,2)</f>
        <v>0</v>
      </c>
    </row>
    <row r="30" spans="1:8" x14ac:dyDescent="0.25">
      <c r="A30" s="23"/>
      <c r="B30" s="24"/>
      <c r="C30" s="25"/>
      <c r="D30" s="19"/>
      <c r="E30" s="9"/>
      <c r="F30" s="120"/>
      <c r="G30" s="71"/>
    </row>
    <row r="31" spans="1:8" s="117" customFormat="1" x14ac:dyDescent="0.25">
      <c r="A31" s="35" t="s">
        <v>96</v>
      </c>
      <c r="B31" s="36"/>
      <c r="C31" s="37" t="s">
        <v>67</v>
      </c>
      <c r="D31" s="38"/>
      <c r="E31" s="39"/>
      <c r="F31" s="110"/>
      <c r="G31" s="70">
        <f>ROUND(G32+G34+G36,2)</f>
        <v>0</v>
      </c>
    </row>
    <row r="32" spans="1:8" s="159" customFormat="1" ht="15.75" thickBot="1" x14ac:dyDescent="0.3">
      <c r="A32" s="55" t="s">
        <v>96</v>
      </c>
      <c r="B32" s="114">
        <v>1</v>
      </c>
      <c r="C32" s="56" t="s">
        <v>118</v>
      </c>
      <c r="D32" s="57"/>
      <c r="E32" s="57"/>
      <c r="F32" s="57"/>
      <c r="G32" s="74">
        <f t="shared" ref="G32" si="12">SUM(G33:G33)</f>
        <v>0</v>
      </c>
      <c r="H32" s="158"/>
    </row>
    <row r="33" spans="1:8" s="159" customFormat="1" ht="39" thickBot="1" x14ac:dyDescent="0.3">
      <c r="A33" s="40" t="s">
        <v>96</v>
      </c>
      <c r="B33" s="115" t="s">
        <v>64</v>
      </c>
      <c r="C33" s="54" t="s">
        <v>163</v>
      </c>
      <c r="D33" s="143" t="s">
        <v>26</v>
      </c>
      <c r="E33" s="144">
        <v>1</v>
      </c>
      <c r="F33" s="109">
        <v>0</v>
      </c>
      <c r="G33" s="88">
        <f t="shared" ref="G33" si="13">ROUND(E33*F33,2)</f>
        <v>0</v>
      </c>
    </row>
    <row r="34" spans="1:8" s="159" customFormat="1" ht="15.75" thickBot="1" x14ac:dyDescent="0.3">
      <c r="A34" s="55" t="s">
        <v>96</v>
      </c>
      <c r="B34" s="114" t="s">
        <v>28</v>
      </c>
      <c r="C34" s="56" t="s">
        <v>117</v>
      </c>
      <c r="D34" s="145"/>
      <c r="E34" s="145"/>
      <c r="F34" s="111"/>
      <c r="G34" s="74">
        <f t="shared" ref="G34" si="14">SUM(G35:G35)</f>
        <v>0</v>
      </c>
      <c r="H34" s="158"/>
    </row>
    <row r="35" spans="1:8" s="159" customFormat="1" ht="39" thickBot="1" x14ac:dyDescent="0.3">
      <c r="A35" s="40" t="s">
        <v>96</v>
      </c>
      <c r="B35" s="115" t="s">
        <v>65</v>
      </c>
      <c r="C35" s="54" t="s">
        <v>165</v>
      </c>
      <c r="D35" s="143" t="s">
        <v>26</v>
      </c>
      <c r="E35" s="144">
        <v>1</v>
      </c>
      <c r="F35" s="109">
        <v>0</v>
      </c>
      <c r="G35" s="88">
        <f t="shared" ref="G35" si="15">ROUND(E35*F35,2)</f>
        <v>0</v>
      </c>
    </row>
    <row r="36" spans="1:8" s="159" customFormat="1" ht="15.75" thickBot="1" x14ac:dyDescent="0.3">
      <c r="A36" s="55" t="s">
        <v>96</v>
      </c>
      <c r="B36" s="114" t="s">
        <v>29</v>
      </c>
      <c r="C36" s="56" t="s">
        <v>119</v>
      </c>
      <c r="D36" s="145"/>
      <c r="E36" s="145"/>
      <c r="F36" s="111"/>
      <c r="G36" s="74">
        <f t="shared" ref="G36" si="16">SUM(G37:G37)</f>
        <v>0</v>
      </c>
    </row>
    <row r="37" spans="1:8" s="159" customFormat="1" ht="26.25" thickBot="1" x14ac:dyDescent="0.3">
      <c r="A37" s="40" t="s">
        <v>96</v>
      </c>
      <c r="B37" s="115" t="s">
        <v>66</v>
      </c>
      <c r="C37" s="54" t="s">
        <v>164</v>
      </c>
      <c r="D37" s="143" t="s">
        <v>26</v>
      </c>
      <c r="E37" s="144">
        <v>1</v>
      </c>
      <c r="F37" s="109">
        <v>0</v>
      </c>
      <c r="G37" s="88">
        <f t="shared" ref="G37" si="17">ROUND(E37*F37,2)</f>
        <v>0</v>
      </c>
    </row>
    <row r="38" spans="1:8" x14ac:dyDescent="0.25">
      <c r="A38" s="23"/>
      <c r="B38" s="24"/>
      <c r="C38" s="25"/>
      <c r="D38" s="19"/>
      <c r="E38" s="9"/>
      <c r="F38" s="120"/>
      <c r="G38" s="71"/>
    </row>
    <row r="39" spans="1:8" s="117" customFormat="1" x14ac:dyDescent="0.25">
      <c r="A39" s="35" t="s">
        <v>97</v>
      </c>
      <c r="B39" s="36"/>
      <c r="C39" s="37" t="s">
        <v>10</v>
      </c>
      <c r="D39" s="38"/>
      <c r="E39" s="39"/>
      <c r="F39" s="110"/>
      <c r="G39" s="70">
        <f>ROUND(G40+G42+G44+G46+G48,2)</f>
        <v>0</v>
      </c>
    </row>
    <row r="40" spans="1:8" s="159" customFormat="1" ht="15.75" thickBot="1" x14ac:dyDescent="0.3">
      <c r="A40" s="55" t="s">
        <v>97</v>
      </c>
      <c r="B40" s="114">
        <v>1</v>
      </c>
      <c r="C40" s="56" t="s">
        <v>118</v>
      </c>
      <c r="D40" s="57"/>
      <c r="E40" s="57"/>
      <c r="F40" s="73"/>
      <c r="G40" s="74">
        <f t="shared" ref="G40" si="18">SUM(G41:G41)</f>
        <v>0</v>
      </c>
      <c r="H40" s="158"/>
    </row>
    <row r="41" spans="1:8" s="159" customFormat="1" ht="39" thickBot="1" x14ac:dyDescent="0.3">
      <c r="A41" s="40" t="s">
        <v>97</v>
      </c>
      <c r="B41" s="115" t="s">
        <v>64</v>
      </c>
      <c r="C41" s="54" t="s">
        <v>163</v>
      </c>
      <c r="D41" s="143" t="s">
        <v>26</v>
      </c>
      <c r="E41" s="144">
        <v>1</v>
      </c>
      <c r="F41" s="109">
        <v>0</v>
      </c>
      <c r="G41" s="88">
        <f t="shared" ref="G41" si="19">ROUND(E41*F41,2)</f>
        <v>0</v>
      </c>
    </row>
    <row r="42" spans="1:8" s="159" customFormat="1" ht="15.75" thickBot="1" x14ac:dyDescent="0.3">
      <c r="A42" s="55" t="s">
        <v>97</v>
      </c>
      <c r="B42" s="114" t="s">
        <v>28</v>
      </c>
      <c r="C42" s="56" t="s">
        <v>117</v>
      </c>
      <c r="D42" s="145"/>
      <c r="E42" s="145"/>
      <c r="F42" s="111"/>
      <c r="G42" s="74">
        <f t="shared" ref="G42" si="20">SUM(G43:G43)</f>
        <v>0</v>
      </c>
      <c r="H42" s="158"/>
    </row>
    <row r="43" spans="1:8" s="159" customFormat="1" ht="15.75" thickBot="1" x14ac:dyDescent="0.3">
      <c r="A43" s="40" t="s">
        <v>97</v>
      </c>
      <c r="B43" s="115" t="s">
        <v>65</v>
      </c>
      <c r="C43" s="54" t="s">
        <v>166</v>
      </c>
      <c r="D43" s="143" t="s">
        <v>26</v>
      </c>
      <c r="E43" s="144">
        <v>1</v>
      </c>
      <c r="F43" s="109">
        <v>0</v>
      </c>
      <c r="G43" s="88">
        <f t="shared" ref="G43" si="21">ROUND(E43*F43,2)</f>
        <v>0</v>
      </c>
    </row>
    <row r="44" spans="1:8" s="159" customFormat="1" ht="15.75" thickBot="1" x14ac:dyDescent="0.3">
      <c r="A44" s="55" t="s">
        <v>97</v>
      </c>
      <c r="B44" s="114" t="s">
        <v>29</v>
      </c>
      <c r="C44" s="56" t="s">
        <v>119</v>
      </c>
      <c r="D44" s="145"/>
      <c r="E44" s="145"/>
      <c r="F44" s="111"/>
      <c r="G44" s="74">
        <f>SUM(G45)</f>
        <v>0</v>
      </c>
    </row>
    <row r="45" spans="1:8" s="159" customFormat="1" ht="26.25" thickBot="1" x14ac:dyDescent="0.3">
      <c r="A45" s="40" t="s">
        <v>97</v>
      </c>
      <c r="B45" s="115" t="s">
        <v>66</v>
      </c>
      <c r="C45" s="54" t="s">
        <v>164</v>
      </c>
      <c r="D45" s="143" t="s">
        <v>26</v>
      </c>
      <c r="E45" s="144">
        <v>1</v>
      </c>
      <c r="F45" s="109">
        <v>0</v>
      </c>
      <c r="G45" s="88">
        <f t="shared" ref="G45" si="22">ROUND(E45*F45,2)</f>
        <v>0</v>
      </c>
    </row>
    <row r="46" spans="1:8" s="159" customFormat="1" ht="15.75" thickBot="1" x14ac:dyDescent="0.3">
      <c r="A46" s="55" t="s">
        <v>97</v>
      </c>
      <c r="B46" s="114">
        <v>4</v>
      </c>
      <c r="C46" s="56" t="s">
        <v>168</v>
      </c>
      <c r="D46" s="145"/>
      <c r="E46" s="145"/>
      <c r="F46" s="111"/>
      <c r="G46" s="74">
        <f>SUM(G47:G47)</f>
        <v>0</v>
      </c>
    </row>
    <row r="47" spans="1:8" s="159" customFormat="1" ht="26.25" thickBot="1" x14ac:dyDescent="0.3">
      <c r="A47" s="40" t="s">
        <v>97</v>
      </c>
      <c r="B47" s="115" t="s">
        <v>167</v>
      </c>
      <c r="C47" s="54" t="s">
        <v>169</v>
      </c>
      <c r="D47" s="143" t="s">
        <v>26</v>
      </c>
      <c r="E47" s="144">
        <v>1</v>
      </c>
      <c r="F47" s="109">
        <v>0</v>
      </c>
      <c r="G47" s="88">
        <f t="shared" ref="G47" si="23">ROUND(E47*F47,2)</f>
        <v>0</v>
      </c>
    </row>
    <row r="48" spans="1:8" s="159" customFormat="1" ht="15.75" thickBot="1" x14ac:dyDescent="0.3">
      <c r="A48" s="55" t="s">
        <v>97</v>
      </c>
      <c r="B48" s="114">
        <v>5</v>
      </c>
      <c r="C48" s="56" t="s">
        <v>170</v>
      </c>
      <c r="D48" s="145"/>
      <c r="E48" s="145"/>
      <c r="F48" s="111"/>
      <c r="G48" s="74">
        <f>SUM(G49)</f>
        <v>0</v>
      </c>
    </row>
    <row r="49" spans="1:11" s="159" customFormat="1" ht="15.75" thickBot="1" x14ac:dyDescent="0.3">
      <c r="A49" s="40" t="s">
        <v>97</v>
      </c>
      <c r="B49" s="148" t="s">
        <v>171</v>
      </c>
      <c r="C49" s="54" t="s">
        <v>172</v>
      </c>
      <c r="D49" s="143" t="s">
        <v>26</v>
      </c>
      <c r="E49" s="144">
        <v>1</v>
      </c>
      <c r="F49" s="109">
        <v>0</v>
      </c>
      <c r="G49" s="88">
        <f t="shared" ref="G49" si="24">ROUND(E49*F49,2)</f>
        <v>0</v>
      </c>
    </row>
    <row r="50" spans="1:11" x14ac:dyDescent="0.25">
      <c r="K50" s="10"/>
    </row>
    <row r="51" spans="1:11" x14ac:dyDescent="0.25">
      <c r="A51" s="35" t="s">
        <v>98</v>
      </c>
      <c r="B51" s="36"/>
      <c r="C51" s="37" t="s">
        <v>11</v>
      </c>
      <c r="D51" s="38"/>
      <c r="E51" s="39"/>
      <c r="F51" s="110"/>
      <c r="G51" s="70">
        <f>ROUND(G52+G54+G56+G58,2)</f>
        <v>0</v>
      </c>
      <c r="K51" s="10"/>
    </row>
    <row r="52" spans="1:11" s="159" customFormat="1" ht="15.75" thickBot="1" x14ac:dyDescent="0.3">
      <c r="A52" s="55" t="s">
        <v>98</v>
      </c>
      <c r="B52" s="114">
        <v>1</v>
      </c>
      <c r="C52" s="56" t="s">
        <v>118</v>
      </c>
      <c r="D52" s="57"/>
      <c r="E52" s="57"/>
      <c r="F52" s="73"/>
      <c r="G52" s="74">
        <f t="shared" ref="G52" si="25">SUM(G53:G53)</f>
        <v>0</v>
      </c>
      <c r="H52" s="158"/>
    </row>
    <row r="53" spans="1:11" s="159" customFormat="1" ht="39" thickBot="1" x14ac:dyDescent="0.3">
      <c r="A53" s="40" t="s">
        <v>98</v>
      </c>
      <c r="B53" s="115" t="s">
        <v>64</v>
      </c>
      <c r="C53" s="54" t="s">
        <v>163</v>
      </c>
      <c r="D53" s="143" t="s">
        <v>26</v>
      </c>
      <c r="E53" s="144">
        <v>1</v>
      </c>
      <c r="F53" s="109">
        <v>0</v>
      </c>
      <c r="G53" s="88">
        <f t="shared" ref="G53" si="26">ROUND(E53*F53,2)</f>
        <v>0</v>
      </c>
    </row>
    <row r="54" spans="1:11" s="159" customFormat="1" ht="15.75" thickBot="1" x14ac:dyDescent="0.3">
      <c r="A54" s="55" t="s">
        <v>98</v>
      </c>
      <c r="B54" s="114" t="s">
        <v>28</v>
      </c>
      <c r="C54" s="56" t="s">
        <v>117</v>
      </c>
      <c r="D54" s="145"/>
      <c r="E54" s="145"/>
      <c r="F54" s="111"/>
      <c r="G54" s="74">
        <f t="shared" ref="G54" si="27">SUM(G55:G55)</f>
        <v>0</v>
      </c>
      <c r="H54" s="158"/>
    </row>
    <row r="55" spans="1:11" s="159" customFormat="1" ht="15.75" thickBot="1" x14ac:dyDescent="0.3">
      <c r="A55" s="40" t="s">
        <v>98</v>
      </c>
      <c r="B55" s="115" t="s">
        <v>65</v>
      </c>
      <c r="C55" s="54" t="s">
        <v>166</v>
      </c>
      <c r="D55" s="143" t="s">
        <v>26</v>
      </c>
      <c r="E55" s="144">
        <v>1</v>
      </c>
      <c r="F55" s="109">
        <v>0</v>
      </c>
      <c r="G55" s="88">
        <f t="shared" ref="G55" si="28">ROUND(E55*F55,2)</f>
        <v>0</v>
      </c>
    </row>
    <row r="56" spans="1:11" s="159" customFormat="1" ht="15.75" thickBot="1" x14ac:dyDescent="0.3">
      <c r="A56" s="55" t="s">
        <v>98</v>
      </c>
      <c r="B56" s="114" t="s">
        <v>29</v>
      </c>
      <c r="C56" s="56" t="s">
        <v>119</v>
      </c>
      <c r="D56" s="145"/>
      <c r="E56" s="145"/>
      <c r="F56" s="111"/>
      <c r="G56" s="74">
        <f>SUM(G57)</f>
        <v>0</v>
      </c>
    </row>
    <row r="57" spans="1:11" s="159" customFormat="1" ht="26.25" thickBot="1" x14ac:dyDescent="0.3">
      <c r="A57" s="40" t="s">
        <v>98</v>
      </c>
      <c r="B57" s="115" t="s">
        <v>66</v>
      </c>
      <c r="C57" s="54" t="s">
        <v>164</v>
      </c>
      <c r="D57" s="143" t="s">
        <v>26</v>
      </c>
      <c r="E57" s="144">
        <v>1</v>
      </c>
      <c r="F57" s="109">
        <v>0</v>
      </c>
      <c r="G57" s="88">
        <f t="shared" ref="G57" si="29">ROUND(E57*F57,2)</f>
        <v>0</v>
      </c>
    </row>
    <row r="58" spans="1:11" s="159" customFormat="1" ht="15.75" thickBot="1" x14ac:dyDescent="0.3">
      <c r="A58" s="55" t="s">
        <v>98</v>
      </c>
      <c r="B58" s="114">
        <v>4</v>
      </c>
      <c r="C58" s="56" t="s">
        <v>168</v>
      </c>
      <c r="D58" s="145"/>
      <c r="E58" s="145"/>
      <c r="F58" s="111"/>
      <c r="G58" s="74">
        <f>SUM(G59:G59)</f>
        <v>0</v>
      </c>
    </row>
    <row r="59" spans="1:11" s="159" customFormat="1" ht="26.25" thickBot="1" x14ac:dyDescent="0.3">
      <c r="A59" s="40" t="s">
        <v>98</v>
      </c>
      <c r="B59" s="115" t="s">
        <v>167</v>
      </c>
      <c r="C59" s="54" t="s">
        <v>169</v>
      </c>
      <c r="D59" s="143" t="s">
        <v>26</v>
      </c>
      <c r="E59" s="144">
        <v>1</v>
      </c>
      <c r="F59" s="109">
        <v>0</v>
      </c>
      <c r="G59" s="88">
        <f t="shared" ref="G59" si="30">ROUND(E59*F59,2)</f>
        <v>0</v>
      </c>
    </row>
    <row r="60" spans="1:11" x14ac:dyDescent="0.25">
      <c r="A60" s="23"/>
      <c r="B60" s="24"/>
      <c r="C60" s="25"/>
      <c r="D60" s="19"/>
      <c r="E60" s="9"/>
      <c r="F60" s="120"/>
      <c r="G60" s="71"/>
      <c r="K60" s="10"/>
    </row>
    <row r="61" spans="1:11" s="117" customFormat="1" x14ac:dyDescent="0.25">
      <c r="A61" s="35" t="s">
        <v>101</v>
      </c>
      <c r="B61" s="36"/>
      <c r="C61" s="37" t="s">
        <v>32</v>
      </c>
      <c r="D61" s="38"/>
      <c r="E61" s="39"/>
      <c r="F61" s="110"/>
      <c r="G61" s="70">
        <f>ROUND(G62+G64+G66+G68,2)</f>
        <v>0</v>
      </c>
      <c r="K61" s="10"/>
    </row>
    <row r="62" spans="1:11" s="159" customFormat="1" ht="15.75" thickBot="1" x14ac:dyDescent="0.3">
      <c r="A62" s="55" t="s">
        <v>101</v>
      </c>
      <c r="B62" s="114">
        <v>1</v>
      </c>
      <c r="C62" s="56" t="s">
        <v>118</v>
      </c>
      <c r="D62" s="57"/>
      <c r="E62" s="57"/>
      <c r="F62" s="73"/>
      <c r="G62" s="74">
        <f t="shared" ref="G62" si="31">SUM(G63:G63)</f>
        <v>0</v>
      </c>
      <c r="H62" s="158"/>
    </row>
    <row r="63" spans="1:11" s="159" customFormat="1" ht="39" thickBot="1" x14ac:dyDescent="0.3">
      <c r="A63" s="40" t="s">
        <v>101</v>
      </c>
      <c r="B63" s="115" t="s">
        <v>64</v>
      </c>
      <c r="C63" s="54" t="s">
        <v>163</v>
      </c>
      <c r="D63" s="143" t="s">
        <v>26</v>
      </c>
      <c r="E63" s="144">
        <v>1</v>
      </c>
      <c r="F63" s="109">
        <v>0</v>
      </c>
      <c r="G63" s="88">
        <f t="shared" ref="G63" si="32">ROUND(E63*F63,2)</f>
        <v>0</v>
      </c>
    </row>
    <row r="64" spans="1:11" s="159" customFormat="1" ht="15.75" thickBot="1" x14ac:dyDescent="0.3">
      <c r="A64" s="55" t="s">
        <v>101</v>
      </c>
      <c r="B64" s="114" t="s">
        <v>28</v>
      </c>
      <c r="C64" s="56" t="s">
        <v>117</v>
      </c>
      <c r="D64" s="145"/>
      <c r="E64" s="145"/>
      <c r="F64" s="111"/>
      <c r="G64" s="74">
        <f t="shared" ref="G64" si="33">SUM(G65:G65)</f>
        <v>0</v>
      </c>
      <c r="H64" s="158"/>
    </row>
    <row r="65" spans="1:8" s="159" customFormat="1" ht="15.75" thickBot="1" x14ac:dyDescent="0.3">
      <c r="A65" s="40" t="s">
        <v>101</v>
      </c>
      <c r="B65" s="115" t="s">
        <v>65</v>
      </c>
      <c r="C65" s="54" t="s">
        <v>166</v>
      </c>
      <c r="D65" s="143" t="s">
        <v>26</v>
      </c>
      <c r="E65" s="144">
        <v>1</v>
      </c>
      <c r="F65" s="109">
        <v>0</v>
      </c>
      <c r="G65" s="88">
        <f t="shared" ref="G65" si="34">ROUND(E65*F65,2)</f>
        <v>0</v>
      </c>
    </row>
    <row r="66" spans="1:8" s="159" customFormat="1" ht="15.75" thickBot="1" x14ac:dyDescent="0.3">
      <c r="A66" s="55" t="s">
        <v>101</v>
      </c>
      <c r="B66" s="114" t="s">
        <v>29</v>
      </c>
      <c r="C66" s="56" t="s">
        <v>119</v>
      </c>
      <c r="D66" s="145"/>
      <c r="E66" s="145"/>
      <c r="F66" s="111"/>
      <c r="G66" s="74">
        <f>SUM(G67)</f>
        <v>0</v>
      </c>
    </row>
    <row r="67" spans="1:8" s="159" customFormat="1" ht="26.25" thickBot="1" x14ac:dyDescent="0.3">
      <c r="A67" s="40" t="s">
        <v>101</v>
      </c>
      <c r="B67" s="115" t="s">
        <v>66</v>
      </c>
      <c r="C67" s="54" t="s">
        <v>164</v>
      </c>
      <c r="D67" s="143" t="s">
        <v>26</v>
      </c>
      <c r="E67" s="144">
        <v>1</v>
      </c>
      <c r="F67" s="109">
        <v>0</v>
      </c>
      <c r="G67" s="88">
        <f t="shared" ref="G67" si="35">ROUND(E67*F67,2)</f>
        <v>0</v>
      </c>
    </row>
    <row r="68" spans="1:8" s="159" customFormat="1" ht="15.75" thickBot="1" x14ac:dyDescent="0.3">
      <c r="A68" s="55" t="s">
        <v>101</v>
      </c>
      <c r="B68" s="114">
        <v>4</v>
      </c>
      <c r="C68" s="56" t="s">
        <v>168</v>
      </c>
      <c r="D68" s="145"/>
      <c r="E68" s="145"/>
      <c r="F68" s="145"/>
      <c r="G68" s="74">
        <f>SUM(G69:G69)</f>
        <v>0</v>
      </c>
    </row>
    <row r="69" spans="1:8" s="159" customFormat="1" ht="26.25" thickBot="1" x14ac:dyDescent="0.3">
      <c r="A69" s="40" t="s">
        <v>101</v>
      </c>
      <c r="B69" s="115" t="s">
        <v>167</v>
      </c>
      <c r="C69" s="54" t="s">
        <v>169</v>
      </c>
      <c r="D69" s="143" t="s">
        <v>26</v>
      </c>
      <c r="E69" s="144">
        <v>1</v>
      </c>
      <c r="F69" s="109">
        <v>0</v>
      </c>
      <c r="G69" s="88">
        <f t="shared" ref="G69" si="36">ROUND(E69*F69,2)</f>
        <v>0</v>
      </c>
    </row>
    <row r="70" spans="1:8" s="117" customFormat="1" x14ac:dyDescent="0.25">
      <c r="A70" s="23"/>
      <c r="B70" s="24"/>
      <c r="C70" s="25"/>
      <c r="D70" s="19"/>
      <c r="E70" s="9"/>
      <c r="F70" s="120"/>
      <c r="G70" s="71"/>
    </row>
    <row r="71" spans="1:8" s="117" customFormat="1" x14ac:dyDescent="0.25">
      <c r="A71" s="35" t="s">
        <v>102</v>
      </c>
      <c r="B71" s="36"/>
      <c r="C71" s="37" t="s">
        <v>61</v>
      </c>
      <c r="D71" s="38"/>
      <c r="E71" s="39"/>
      <c r="F71" s="110"/>
      <c r="G71" s="70">
        <f>ROUND(G72+G74+G76+G78+G80,2)</f>
        <v>0</v>
      </c>
    </row>
    <row r="72" spans="1:8" s="159" customFormat="1" ht="15.75" thickBot="1" x14ac:dyDescent="0.3">
      <c r="A72" s="55" t="s">
        <v>102</v>
      </c>
      <c r="B72" s="114">
        <v>1</v>
      </c>
      <c r="C72" s="56" t="s">
        <v>118</v>
      </c>
      <c r="D72" s="57"/>
      <c r="E72" s="57"/>
      <c r="F72" s="73"/>
      <c r="G72" s="74">
        <f t="shared" ref="G72" si="37">SUM(G73:G73)</f>
        <v>0</v>
      </c>
      <c r="H72" s="158"/>
    </row>
    <row r="73" spans="1:8" s="159" customFormat="1" ht="39" thickBot="1" x14ac:dyDescent="0.3">
      <c r="A73" s="40" t="s">
        <v>102</v>
      </c>
      <c r="B73" s="115" t="s">
        <v>64</v>
      </c>
      <c r="C73" s="54" t="s">
        <v>163</v>
      </c>
      <c r="D73" s="143" t="s">
        <v>26</v>
      </c>
      <c r="E73" s="144">
        <v>1</v>
      </c>
      <c r="F73" s="109">
        <v>0</v>
      </c>
      <c r="G73" s="88">
        <f t="shared" ref="G73" si="38">ROUND(E73*F73,2)</f>
        <v>0</v>
      </c>
    </row>
    <row r="74" spans="1:8" s="159" customFormat="1" ht="15.75" thickBot="1" x14ac:dyDescent="0.3">
      <c r="A74" s="55" t="s">
        <v>102</v>
      </c>
      <c r="B74" s="114" t="s">
        <v>28</v>
      </c>
      <c r="C74" s="56" t="s">
        <v>117</v>
      </c>
      <c r="D74" s="145"/>
      <c r="E74" s="145"/>
      <c r="F74" s="111"/>
      <c r="G74" s="74">
        <f t="shared" ref="G74" si="39">SUM(G75:G75)</f>
        <v>0</v>
      </c>
      <c r="H74" s="158"/>
    </row>
    <row r="75" spans="1:8" s="159" customFormat="1" ht="15.75" thickBot="1" x14ac:dyDescent="0.3">
      <c r="A75" s="40" t="s">
        <v>102</v>
      </c>
      <c r="B75" s="115" t="s">
        <v>65</v>
      </c>
      <c r="C75" s="54" t="s">
        <v>166</v>
      </c>
      <c r="D75" s="143" t="s">
        <v>26</v>
      </c>
      <c r="E75" s="144">
        <v>1</v>
      </c>
      <c r="F75" s="109">
        <v>0</v>
      </c>
      <c r="G75" s="88">
        <f t="shared" ref="G75" si="40">ROUND(E75*F75,2)</f>
        <v>0</v>
      </c>
    </row>
    <row r="76" spans="1:8" s="159" customFormat="1" ht="15.75" thickBot="1" x14ac:dyDescent="0.3">
      <c r="A76" s="55" t="s">
        <v>102</v>
      </c>
      <c r="B76" s="114" t="s">
        <v>29</v>
      </c>
      <c r="C76" s="56" t="s">
        <v>119</v>
      </c>
      <c r="D76" s="145"/>
      <c r="E76" s="145"/>
      <c r="F76" s="111"/>
      <c r="G76" s="74">
        <f>SUM(G77)</f>
        <v>0</v>
      </c>
    </row>
    <row r="77" spans="1:8" s="159" customFormat="1" ht="26.25" thickBot="1" x14ac:dyDescent="0.3">
      <c r="A77" s="40" t="s">
        <v>102</v>
      </c>
      <c r="B77" s="115" t="s">
        <v>66</v>
      </c>
      <c r="C77" s="54" t="s">
        <v>164</v>
      </c>
      <c r="D77" s="143" t="s">
        <v>26</v>
      </c>
      <c r="E77" s="144">
        <v>1</v>
      </c>
      <c r="F77" s="109">
        <v>0</v>
      </c>
      <c r="G77" s="88">
        <f t="shared" ref="G77" si="41">ROUND(E77*F77,2)</f>
        <v>0</v>
      </c>
    </row>
    <row r="78" spans="1:8" s="159" customFormat="1" ht="15.75" thickBot="1" x14ac:dyDescent="0.3">
      <c r="A78" s="55" t="s">
        <v>102</v>
      </c>
      <c r="B78" s="114">
        <v>4</v>
      </c>
      <c r="C78" s="56" t="s">
        <v>168</v>
      </c>
      <c r="D78" s="145"/>
      <c r="E78" s="145"/>
      <c r="F78" s="111"/>
      <c r="G78" s="74">
        <f>SUM(G79:G79)</f>
        <v>0</v>
      </c>
    </row>
    <row r="79" spans="1:8" s="159" customFormat="1" ht="26.25" thickBot="1" x14ac:dyDescent="0.3">
      <c r="A79" s="40" t="s">
        <v>102</v>
      </c>
      <c r="B79" s="115" t="s">
        <v>167</v>
      </c>
      <c r="C79" s="54" t="s">
        <v>169</v>
      </c>
      <c r="D79" s="143" t="s">
        <v>26</v>
      </c>
      <c r="E79" s="144">
        <v>1</v>
      </c>
      <c r="F79" s="109">
        <v>0</v>
      </c>
      <c r="G79" s="88">
        <f t="shared" ref="G79" si="42">ROUND(E79*F79,2)</f>
        <v>0</v>
      </c>
    </row>
    <row r="80" spans="1:8" s="159" customFormat="1" ht="15.75" thickBot="1" x14ac:dyDescent="0.3">
      <c r="A80" s="55" t="s">
        <v>102</v>
      </c>
      <c r="B80" s="114">
        <v>5</v>
      </c>
      <c r="C80" s="56" t="s">
        <v>170</v>
      </c>
      <c r="D80" s="145"/>
      <c r="E80" s="145"/>
      <c r="F80" s="111"/>
      <c r="G80" s="74">
        <f>SUM(G81)</f>
        <v>0</v>
      </c>
    </row>
    <row r="81" spans="1:8" s="159" customFormat="1" ht="15.75" thickBot="1" x14ac:dyDescent="0.3">
      <c r="A81" s="40" t="s">
        <v>102</v>
      </c>
      <c r="B81" s="148" t="s">
        <v>171</v>
      </c>
      <c r="C81" s="54" t="s">
        <v>172</v>
      </c>
      <c r="D81" s="143" t="s">
        <v>26</v>
      </c>
      <c r="E81" s="144">
        <v>1</v>
      </c>
      <c r="F81" s="109">
        <v>0</v>
      </c>
      <c r="G81" s="88">
        <f t="shared" ref="G81" si="43">ROUND(E81*F81,2)</f>
        <v>0</v>
      </c>
    </row>
    <row r="82" spans="1:8" x14ac:dyDescent="0.25">
      <c r="A82" s="23"/>
      <c r="B82" s="24"/>
      <c r="C82" s="25"/>
      <c r="D82" s="19"/>
      <c r="E82" s="9"/>
      <c r="F82" s="120"/>
      <c r="G82" s="71"/>
    </row>
    <row r="83" spans="1:8" x14ac:dyDescent="0.25">
      <c r="A83" s="35" t="s">
        <v>103</v>
      </c>
      <c r="B83" s="36"/>
      <c r="C83" s="37" t="s">
        <v>68</v>
      </c>
      <c r="D83" s="38"/>
      <c r="E83" s="39"/>
      <c r="F83" s="110"/>
      <c r="G83" s="70">
        <f>ROUND(G84+G86+G88+G90,2)</f>
        <v>0</v>
      </c>
    </row>
    <row r="84" spans="1:8" s="159" customFormat="1" ht="15.75" thickBot="1" x14ac:dyDescent="0.3">
      <c r="A84" s="55" t="s">
        <v>103</v>
      </c>
      <c r="B84" s="114">
        <v>1</v>
      </c>
      <c r="C84" s="56" t="s">
        <v>118</v>
      </c>
      <c r="D84" s="57"/>
      <c r="E84" s="57"/>
      <c r="F84" s="73"/>
      <c r="G84" s="74">
        <f t="shared" ref="G84" si="44">SUM(G85:G85)</f>
        <v>0</v>
      </c>
      <c r="H84" s="158"/>
    </row>
    <row r="85" spans="1:8" s="159" customFormat="1" ht="39" thickBot="1" x14ac:dyDescent="0.3">
      <c r="A85" s="40" t="s">
        <v>103</v>
      </c>
      <c r="B85" s="115" t="s">
        <v>64</v>
      </c>
      <c r="C85" s="54" t="s">
        <v>163</v>
      </c>
      <c r="D85" s="143" t="s">
        <v>26</v>
      </c>
      <c r="E85" s="144">
        <v>1</v>
      </c>
      <c r="F85" s="109">
        <v>0</v>
      </c>
      <c r="G85" s="88">
        <f t="shared" ref="G85" si="45">ROUND(E85*F85,2)</f>
        <v>0</v>
      </c>
    </row>
    <row r="86" spans="1:8" s="159" customFormat="1" ht="15.75" thickBot="1" x14ac:dyDescent="0.3">
      <c r="A86" s="55" t="s">
        <v>103</v>
      </c>
      <c r="B86" s="114" t="s">
        <v>28</v>
      </c>
      <c r="C86" s="56" t="s">
        <v>117</v>
      </c>
      <c r="D86" s="145"/>
      <c r="E86" s="145"/>
      <c r="F86" s="111"/>
      <c r="G86" s="74">
        <f t="shared" ref="G86" si="46">SUM(G87:G87)</f>
        <v>0</v>
      </c>
      <c r="H86" s="158"/>
    </row>
    <row r="87" spans="1:8" s="159" customFormat="1" ht="39" thickBot="1" x14ac:dyDescent="0.3">
      <c r="A87" s="40" t="s">
        <v>103</v>
      </c>
      <c r="B87" s="115" t="s">
        <v>65</v>
      </c>
      <c r="C87" s="54" t="s">
        <v>165</v>
      </c>
      <c r="D87" s="143" t="s">
        <v>26</v>
      </c>
      <c r="E87" s="144">
        <v>1</v>
      </c>
      <c r="F87" s="109">
        <v>0</v>
      </c>
      <c r="G87" s="88">
        <f t="shared" ref="G87" si="47">ROUND(E87*F87,2)</f>
        <v>0</v>
      </c>
    </row>
    <row r="88" spans="1:8" s="159" customFormat="1" ht="15.75" thickBot="1" x14ac:dyDescent="0.3">
      <c r="A88" s="55" t="s">
        <v>103</v>
      </c>
      <c r="B88" s="114" t="s">
        <v>29</v>
      </c>
      <c r="C88" s="56" t="s">
        <v>119</v>
      </c>
      <c r="D88" s="145"/>
      <c r="E88" s="145"/>
      <c r="F88" s="111"/>
      <c r="G88" s="74">
        <f>SUM(G89)</f>
        <v>0</v>
      </c>
    </row>
    <row r="89" spans="1:8" s="159" customFormat="1" ht="26.25" thickBot="1" x14ac:dyDescent="0.3">
      <c r="A89" s="40" t="s">
        <v>103</v>
      </c>
      <c r="B89" s="115" t="s">
        <v>66</v>
      </c>
      <c r="C89" s="54" t="s">
        <v>164</v>
      </c>
      <c r="D89" s="143" t="s">
        <v>26</v>
      </c>
      <c r="E89" s="144">
        <v>1</v>
      </c>
      <c r="F89" s="109">
        <v>0</v>
      </c>
      <c r="G89" s="88">
        <f t="shared" ref="G89" si="48">ROUND(E89*F89,2)</f>
        <v>0</v>
      </c>
    </row>
    <row r="90" spans="1:8" s="159" customFormat="1" ht="15.75" thickBot="1" x14ac:dyDescent="0.3">
      <c r="A90" s="55" t="s">
        <v>103</v>
      </c>
      <c r="B90" s="114">
        <v>4</v>
      </c>
      <c r="C90" s="56" t="s">
        <v>168</v>
      </c>
      <c r="D90" s="145"/>
      <c r="E90" s="145"/>
      <c r="F90" s="111"/>
      <c r="G90" s="74">
        <f>SUM(G91:G91)</f>
        <v>0</v>
      </c>
    </row>
    <row r="91" spans="1:8" s="159" customFormat="1" ht="26.25" thickBot="1" x14ac:dyDescent="0.3">
      <c r="A91" s="40" t="s">
        <v>103</v>
      </c>
      <c r="B91" s="115" t="s">
        <v>167</v>
      </c>
      <c r="C91" s="54" t="s">
        <v>169</v>
      </c>
      <c r="D91" s="143" t="s">
        <v>26</v>
      </c>
      <c r="E91" s="144">
        <v>1</v>
      </c>
      <c r="F91" s="109">
        <v>0</v>
      </c>
      <c r="G91" s="88">
        <f t="shared" ref="G91" si="49">ROUND(E91*F91,2)</f>
        <v>0</v>
      </c>
    </row>
    <row r="93" spans="1:8" x14ac:dyDescent="0.25">
      <c r="A93" s="35" t="s">
        <v>104</v>
      </c>
      <c r="B93" s="36"/>
      <c r="C93" s="37" t="s">
        <v>12</v>
      </c>
      <c r="D93" s="38"/>
      <c r="E93" s="39"/>
      <c r="F93" s="110"/>
      <c r="G93" s="70">
        <f>ROUND(G94+G96+G98+G100,2)</f>
        <v>0</v>
      </c>
    </row>
    <row r="94" spans="1:8" s="159" customFormat="1" ht="15.75" thickBot="1" x14ac:dyDescent="0.3">
      <c r="A94" s="55" t="s">
        <v>104</v>
      </c>
      <c r="B94" s="114">
        <v>1</v>
      </c>
      <c r="C94" s="56" t="s">
        <v>118</v>
      </c>
      <c r="D94" s="57"/>
      <c r="E94" s="57"/>
      <c r="F94" s="73"/>
      <c r="G94" s="74">
        <f t="shared" ref="G94" si="50">SUM(G95:G95)</f>
        <v>0</v>
      </c>
      <c r="H94" s="158"/>
    </row>
    <row r="95" spans="1:8" s="159" customFormat="1" ht="39" thickBot="1" x14ac:dyDescent="0.3">
      <c r="A95" s="40" t="s">
        <v>104</v>
      </c>
      <c r="B95" s="115" t="s">
        <v>64</v>
      </c>
      <c r="C95" s="54" t="s">
        <v>163</v>
      </c>
      <c r="D95" s="143" t="s">
        <v>26</v>
      </c>
      <c r="E95" s="144">
        <v>1</v>
      </c>
      <c r="F95" s="109">
        <v>0</v>
      </c>
      <c r="G95" s="88">
        <f t="shared" ref="G95" si="51">ROUND(E95*F95,2)</f>
        <v>0</v>
      </c>
    </row>
    <row r="96" spans="1:8" s="159" customFormat="1" ht="15.75" thickBot="1" x14ac:dyDescent="0.3">
      <c r="A96" s="55" t="s">
        <v>104</v>
      </c>
      <c r="B96" s="114" t="s">
        <v>28</v>
      </c>
      <c r="C96" s="56" t="s">
        <v>117</v>
      </c>
      <c r="D96" s="145"/>
      <c r="E96" s="145"/>
      <c r="F96" s="111"/>
      <c r="G96" s="74">
        <f t="shared" ref="G96" si="52">SUM(G97:G97)</f>
        <v>0</v>
      </c>
      <c r="H96" s="158"/>
    </row>
    <row r="97" spans="1:8" s="159" customFormat="1" ht="39" thickBot="1" x14ac:dyDescent="0.3">
      <c r="A97" s="40" t="s">
        <v>104</v>
      </c>
      <c r="B97" s="115" t="s">
        <v>65</v>
      </c>
      <c r="C97" s="54" t="s">
        <v>165</v>
      </c>
      <c r="D97" s="143" t="s">
        <v>26</v>
      </c>
      <c r="E97" s="144">
        <v>1</v>
      </c>
      <c r="F97" s="109">
        <v>0</v>
      </c>
      <c r="G97" s="88">
        <f t="shared" ref="G97" si="53">ROUND(E97*F97,2)</f>
        <v>0</v>
      </c>
    </row>
    <row r="98" spans="1:8" s="159" customFormat="1" ht="15.75" thickBot="1" x14ac:dyDescent="0.3">
      <c r="A98" s="55" t="s">
        <v>104</v>
      </c>
      <c r="B98" s="114" t="s">
        <v>29</v>
      </c>
      <c r="C98" s="56" t="s">
        <v>119</v>
      </c>
      <c r="D98" s="145"/>
      <c r="E98" s="145"/>
      <c r="F98" s="111"/>
      <c r="G98" s="74">
        <f>SUM(G99)</f>
        <v>0</v>
      </c>
    </row>
    <row r="99" spans="1:8" s="159" customFormat="1" ht="26.25" thickBot="1" x14ac:dyDescent="0.3">
      <c r="A99" s="40" t="s">
        <v>104</v>
      </c>
      <c r="B99" s="115" t="s">
        <v>66</v>
      </c>
      <c r="C99" s="54" t="s">
        <v>164</v>
      </c>
      <c r="D99" s="143" t="s">
        <v>26</v>
      </c>
      <c r="E99" s="144">
        <v>1</v>
      </c>
      <c r="F99" s="109">
        <v>0</v>
      </c>
      <c r="G99" s="88">
        <f t="shared" ref="G99" si="54">ROUND(E99*F99,2)</f>
        <v>0</v>
      </c>
    </row>
    <row r="100" spans="1:8" s="159" customFormat="1" ht="15.75" thickBot="1" x14ac:dyDescent="0.3">
      <c r="A100" s="55" t="s">
        <v>104</v>
      </c>
      <c r="B100" s="114">
        <v>4</v>
      </c>
      <c r="C100" s="56" t="s">
        <v>168</v>
      </c>
      <c r="D100" s="145"/>
      <c r="E100" s="145"/>
      <c r="F100" s="111"/>
      <c r="G100" s="74">
        <f>SUM(G101:G101)</f>
        <v>0</v>
      </c>
    </row>
    <row r="101" spans="1:8" s="159" customFormat="1" ht="26.25" thickBot="1" x14ac:dyDescent="0.3">
      <c r="A101" s="40" t="s">
        <v>104</v>
      </c>
      <c r="B101" s="115" t="s">
        <v>167</v>
      </c>
      <c r="C101" s="54" t="s">
        <v>169</v>
      </c>
      <c r="D101" s="143" t="s">
        <v>26</v>
      </c>
      <c r="E101" s="144">
        <v>1</v>
      </c>
      <c r="F101" s="109">
        <v>0</v>
      </c>
      <c r="G101" s="88">
        <f t="shared" ref="G101" si="55">ROUND(E101*F101,2)</f>
        <v>0</v>
      </c>
    </row>
    <row r="103" spans="1:8" x14ac:dyDescent="0.25">
      <c r="A103" s="35" t="s">
        <v>105</v>
      </c>
      <c r="B103" s="36"/>
      <c r="C103" s="37" t="s">
        <v>13</v>
      </c>
      <c r="D103" s="38"/>
      <c r="E103" s="39"/>
      <c r="F103" s="110"/>
      <c r="G103" s="70">
        <f>ROUND(G104+G106+G108+G110,2)</f>
        <v>0</v>
      </c>
    </row>
    <row r="104" spans="1:8" s="159" customFormat="1" ht="15.75" thickBot="1" x14ac:dyDescent="0.3">
      <c r="A104" s="55" t="s">
        <v>105</v>
      </c>
      <c r="B104" s="114">
        <v>1</v>
      </c>
      <c r="C104" s="56" t="s">
        <v>118</v>
      </c>
      <c r="D104" s="57"/>
      <c r="E104" s="57"/>
      <c r="F104" s="73"/>
      <c r="G104" s="74">
        <f t="shared" ref="G104" si="56">SUM(G105:G105)</f>
        <v>0</v>
      </c>
      <c r="H104" s="158"/>
    </row>
    <row r="105" spans="1:8" s="159" customFormat="1" ht="39" thickBot="1" x14ac:dyDescent="0.3">
      <c r="A105" s="40" t="s">
        <v>105</v>
      </c>
      <c r="B105" s="115" t="s">
        <v>64</v>
      </c>
      <c r="C105" s="54" t="s">
        <v>163</v>
      </c>
      <c r="D105" s="143" t="s">
        <v>26</v>
      </c>
      <c r="E105" s="144">
        <v>1</v>
      </c>
      <c r="F105" s="109">
        <v>0</v>
      </c>
      <c r="G105" s="88">
        <f t="shared" ref="G105" si="57">ROUND(E105*F105,2)</f>
        <v>0</v>
      </c>
    </row>
    <row r="106" spans="1:8" s="159" customFormat="1" ht="15.75" thickBot="1" x14ac:dyDescent="0.3">
      <c r="A106" s="55" t="s">
        <v>105</v>
      </c>
      <c r="B106" s="114" t="s">
        <v>28</v>
      </c>
      <c r="C106" s="56" t="s">
        <v>117</v>
      </c>
      <c r="D106" s="145"/>
      <c r="E106" s="145"/>
      <c r="F106" s="111"/>
      <c r="G106" s="74">
        <f t="shared" ref="G106" si="58">SUM(G107:G107)</f>
        <v>0</v>
      </c>
      <c r="H106" s="158"/>
    </row>
    <row r="107" spans="1:8" s="159" customFormat="1" ht="39" thickBot="1" x14ac:dyDescent="0.3">
      <c r="A107" s="40" t="s">
        <v>105</v>
      </c>
      <c r="B107" s="115" t="s">
        <v>65</v>
      </c>
      <c r="C107" s="54" t="s">
        <v>165</v>
      </c>
      <c r="D107" s="143" t="s">
        <v>26</v>
      </c>
      <c r="E107" s="144">
        <v>1</v>
      </c>
      <c r="F107" s="109">
        <v>0</v>
      </c>
      <c r="G107" s="88">
        <f t="shared" ref="G107" si="59">ROUND(E107*F107,2)</f>
        <v>0</v>
      </c>
    </row>
    <row r="108" spans="1:8" s="159" customFormat="1" ht="15.75" thickBot="1" x14ac:dyDescent="0.3">
      <c r="A108" s="55" t="s">
        <v>105</v>
      </c>
      <c r="B108" s="114" t="s">
        <v>29</v>
      </c>
      <c r="C108" s="56" t="s">
        <v>119</v>
      </c>
      <c r="D108" s="145"/>
      <c r="E108" s="145"/>
      <c r="F108" s="111"/>
      <c r="G108" s="74">
        <f>SUM(G109)</f>
        <v>0</v>
      </c>
    </row>
    <row r="109" spans="1:8" s="159" customFormat="1" ht="26.25" thickBot="1" x14ac:dyDescent="0.3">
      <c r="A109" s="40" t="s">
        <v>105</v>
      </c>
      <c r="B109" s="115" t="s">
        <v>66</v>
      </c>
      <c r="C109" s="54" t="s">
        <v>164</v>
      </c>
      <c r="D109" s="143" t="s">
        <v>26</v>
      </c>
      <c r="E109" s="144">
        <v>1</v>
      </c>
      <c r="F109" s="109">
        <v>0</v>
      </c>
      <c r="G109" s="88">
        <f t="shared" ref="G109" si="60">ROUND(E109*F109,2)</f>
        <v>0</v>
      </c>
    </row>
    <row r="110" spans="1:8" s="159" customFormat="1" ht="15.75" thickBot="1" x14ac:dyDescent="0.3">
      <c r="A110" s="55" t="s">
        <v>105</v>
      </c>
      <c r="B110" s="114">
        <v>4</v>
      </c>
      <c r="C110" s="56" t="s">
        <v>168</v>
      </c>
      <c r="D110" s="145"/>
      <c r="E110" s="145"/>
      <c r="F110" s="111"/>
      <c r="G110" s="74">
        <f>SUM(G111:G111)</f>
        <v>0</v>
      </c>
    </row>
    <row r="111" spans="1:8" s="159" customFormat="1" ht="26.25" thickBot="1" x14ac:dyDescent="0.3">
      <c r="A111" s="40" t="s">
        <v>105</v>
      </c>
      <c r="B111" s="115" t="s">
        <v>167</v>
      </c>
      <c r="C111" s="54" t="s">
        <v>169</v>
      </c>
      <c r="D111" s="143" t="s">
        <v>26</v>
      </c>
      <c r="E111" s="144">
        <v>1</v>
      </c>
      <c r="F111" s="109">
        <v>0</v>
      </c>
      <c r="G111" s="88">
        <f t="shared" ref="G111" si="61">ROUND(E111*F111,2)</f>
        <v>0</v>
      </c>
    </row>
    <row r="113" spans="1:8" x14ac:dyDescent="0.25">
      <c r="A113" s="35" t="s">
        <v>106</v>
      </c>
      <c r="B113" s="36"/>
      <c r="C113" s="37" t="s">
        <v>14</v>
      </c>
      <c r="D113" s="38"/>
      <c r="E113" s="39"/>
      <c r="F113" s="110"/>
      <c r="G113" s="70">
        <f>ROUND(G114+G116+G118+G120+G122,2)</f>
        <v>0</v>
      </c>
    </row>
    <row r="114" spans="1:8" s="159" customFormat="1" ht="15.75" thickBot="1" x14ac:dyDescent="0.3">
      <c r="A114" s="55" t="s">
        <v>106</v>
      </c>
      <c r="B114" s="114">
        <v>1</v>
      </c>
      <c r="C114" s="56" t="s">
        <v>118</v>
      </c>
      <c r="D114" s="57"/>
      <c r="E114" s="57"/>
      <c r="F114" s="73"/>
      <c r="G114" s="74">
        <f t="shared" ref="G114" si="62">SUM(G115:G115)</f>
        <v>0</v>
      </c>
      <c r="H114" s="158"/>
    </row>
    <row r="115" spans="1:8" s="159" customFormat="1" ht="39" thickBot="1" x14ac:dyDescent="0.3">
      <c r="A115" s="40" t="s">
        <v>106</v>
      </c>
      <c r="B115" s="115" t="s">
        <v>64</v>
      </c>
      <c r="C115" s="54" t="s">
        <v>163</v>
      </c>
      <c r="D115" s="143" t="s">
        <v>26</v>
      </c>
      <c r="E115" s="144">
        <v>1</v>
      </c>
      <c r="F115" s="109">
        <v>0</v>
      </c>
      <c r="G115" s="88">
        <f t="shared" ref="G115" si="63">ROUND(E115*F115,2)</f>
        <v>0</v>
      </c>
    </row>
    <row r="116" spans="1:8" s="159" customFormat="1" ht="15.75" thickBot="1" x14ac:dyDescent="0.3">
      <c r="A116" s="55" t="s">
        <v>106</v>
      </c>
      <c r="B116" s="114" t="s">
        <v>28</v>
      </c>
      <c r="C116" s="56" t="s">
        <v>117</v>
      </c>
      <c r="D116" s="145"/>
      <c r="E116" s="145"/>
      <c r="F116" s="111"/>
      <c r="G116" s="74">
        <f t="shared" ref="G116" si="64">SUM(G117:G117)</f>
        <v>0</v>
      </c>
      <c r="H116" s="158"/>
    </row>
    <row r="117" spans="1:8" s="159" customFormat="1" ht="15.75" thickBot="1" x14ac:dyDescent="0.3">
      <c r="A117" s="40" t="s">
        <v>106</v>
      </c>
      <c r="B117" s="115" t="s">
        <v>65</v>
      </c>
      <c r="C117" s="54" t="s">
        <v>166</v>
      </c>
      <c r="D117" s="143" t="s">
        <v>26</v>
      </c>
      <c r="E117" s="144">
        <v>1</v>
      </c>
      <c r="F117" s="109">
        <v>0</v>
      </c>
      <c r="G117" s="88">
        <f t="shared" ref="G117" si="65">ROUND(E117*F117,2)</f>
        <v>0</v>
      </c>
    </row>
    <row r="118" spans="1:8" s="159" customFormat="1" ht="15.75" thickBot="1" x14ac:dyDescent="0.3">
      <c r="A118" s="55" t="s">
        <v>106</v>
      </c>
      <c r="B118" s="114" t="s">
        <v>29</v>
      </c>
      <c r="C118" s="56" t="s">
        <v>119</v>
      </c>
      <c r="D118" s="145"/>
      <c r="E118" s="145"/>
      <c r="F118" s="111"/>
      <c r="G118" s="74">
        <f>SUM(G119)</f>
        <v>0</v>
      </c>
    </row>
    <row r="119" spans="1:8" s="159" customFormat="1" ht="26.25" thickBot="1" x14ac:dyDescent="0.3">
      <c r="A119" s="40" t="s">
        <v>106</v>
      </c>
      <c r="B119" s="115" t="s">
        <v>66</v>
      </c>
      <c r="C119" s="54" t="s">
        <v>164</v>
      </c>
      <c r="D119" s="143" t="s">
        <v>26</v>
      </c>
      <c r="E119" s="144">
        <v>1</v>
      </c>
      <c r="F119" s="109">
        <v>0</v>
      </c>
      <c r="G119" s="88">
        <f t="shared" ref="G119" si="66">ROUND(E119*F119,2)</f>
        <v>0</v>
      </c>
    </row>
    <row r="120" spans="1:8" s="159" customFormat="1" ht="15.75" thickBot="1" x14ac:dyDescent="0.3">
      <c r="A120" s="55" t="s">
        <v>106</v>
      </c>
      <c r="B120" s="114">
        <v>4</v>
      </c>
      <c r="C120" s="56" t="s">
        <v>168</v>
      </c>
      <c r="D120" s="145"/>
      <c r="E120" s="145"/>
      <c r="F120" s="111"/>
      <c r="G120" s="74">
        <f>SUM(G121:G121)</f>
        <v>0</v>
      </c>
    </row>
    <row r="121" spans="1:8" s="159" customFormat="1" ht="26.25" thickBot="1" x14ac:dyDescent="0.3">
      <c r="A121" s="40" t="s">
        <v>106</v>
      </c>
      <c r="B121" s="115" t="s">
        <v>167</v>
      </c>
      <c r="C121" s="54" t="s">
        <v>169</v>
      </c>
      <c r="D121" s="143" t="s">
        <v>26</v>
      </c>
      <c r="E121" s="144">
        <v>1</v>
      </c>
      <c r="F121" s="109">
        <v>0</v>
      </c>
      <c r="G121" s="88">
        <f t="shared" ref="G121" si="67">ROUND(E121*F121,2)</f>
        <v>0</v>
      </c>
    </row>
    <row r="122" spans="1:8" s="159" customFormat="1" ht="15.75" thickBot="1" x14ac:dyDescent="0.3">
      <c r="A122" s="55" t="s">
        <v>106</v>
      </c>
      <c r="B122" s="114">
        <v>5</v>
      </c>
      <c r="C122" s="56" t="s">
        <v>170</v>
      </c>
      <c r="D122" s="145"/>
      <c r="E122" s="145"/>
      <c r="F122" s="111"/>
      <c r="G122" s="74">
        <f>SUM(G123)</f>
        <v>0</v>
      </c>
    </row>
    <row r="123" spans="1:8" s="159" customFormat="1" ht="15.75" thickBot="1" x14ac:dyDescent="0.3">
      <c r="A123" s="40" t="s">
        <v>106</v>
      </c>
      <c r="B123" s="148" t="s">
        <v>171</v>
      </c>
      <c r="C123" s="54" t="s">
        <v>172</v>
      </c>
      <c r="D123" s="143" t="s">
        <v>26</v>
      </c>
      <c r="E123" s="144">
        <v>1</v>
      </c>
      <c r="F123" s="109">
        <v>0</v>
      </c>
      <c r="G123" s="88">
        <f t="shared" ref="G123" si="68">ROUND(E123*F123,2)</f>
        <v>0</v>
      </c>
    </row>
    <row r="125" spans="1:8" x14ac:dyDescent="0.25">
      <c r="A125" s="35" t="s">
        <v>107</v>
      </c>
      <c r="B125" s="36"/>
      <c r="C125" s="37" t="s">
        <v>15</v>
      </c>
      <c r="D125" s="38"/>
      <c r="E125" s="39"/>
      <c r="F125" s="110"/>
      <c r="G125" s="70">
        <f>ROUND(G126+G128+G130+G132,2)</f>
        <v>0</v>
      </c>
    </row>
    <row r="126" spans="1:8" s="159" customFormat="1" ht="15.75" thickBot="1" x14ac:dyDescent="0.3">
      <c r="A126" s="55" t="s">
        <v>107</v>
      </c>
      <c r="B126" s="114">
        <v>1</v>
      </c>
      <c r="C126" s="56" t="s">
        <v>118</v>
      </c>
      <c r="D126" s="57"/>
      <c r="E126" s="57"/>
      <c r="F126" s="73"/>
      <c r="G126" s="74">
        <f t="shared" ref="G126" si="69">SUM(G127:G127)</f>
        <v>0</v>
      </c>
      <c r="H126" s="158"/>
    </row>
    <row r="127" spans="1:8" s="159" customFormat="1" ht="39" thickBot="1" x14ac:dyDescent="0.3">
      <c r="A127" s="40" t="s">
        <v>107</v>
      </c>
      <c r="B127" s="115" t="s">
        <v>64</v>
      </c>
      <c r="C127" s="54" t="s">
        <v>163</v>
      </c>
      <c r="D127" s="143" t="s">
        <v>26</v>
      </c>
      <c r="E127" s="144">
        <v>1</v>
      </c>
      <c r="F127" s="109">
        <v>0</v>
      </c>
      <c r="G127" s="88">
        <f t="shared" ref="G127" si="70">ROUND(E127*F127,2)</f>
        <v>0</v>
      </c>
    </row>
    <row r="128" spans="1:8" s="159" customFormat="1" ht="15.75" thickBot="1" x14ac:dyDescent="0.3">
      <c r="A128" s="55" t="s">
        <v>107</v>
      </c>
      <c r="B128" s="114" t="s">
        <v>28</v>
      </c>
      <c r="C128" s="56" t="s">
        <v>117</v>
      </c>
      <c r="D128" s="145"/>
      <c r="E128" s="145"/>
      <c r="F128" s="111"/>
      <c r="G128" s="74">
        <f t="shared" ref="G128" si="71">SUM(G129:G129)</f>
        <v>0</v>
      </c>
      <c r="H128" s="158"/>
    </row>
    <row r="129" spans="1:8" s="159" customFormat="1" ht="15.75" thickBot="1" x14ac:dyDescent="0.3">
      <c r="A129" s="40" t="s">
        <v>107</v>
      </c>
      <c r="B129" s="115" t="s">
        <v>65</v>
      </c>
      <c r="C129" s="54" t="s">
        <v>166</v>
      </c>
      <c r="D129" s="143" t="s">
        <v>26</v>
      </c>
      <c r="E129" s="144">
        <v>1</v>
      </c>
      <c r="F129" s="109">
        <v>0</v>
      </c>
      <c r="G129" s="88">
        <f t="shared" ref="G129" si="72">ROUND(E129*F129,2)</f>
        <v>0</v>
      </c>
    </row>
    <row r="130" spans="1:8" s="159" customFormat="1" ht="15.75" thickBot="1" x14ac:dyDescent="0.3">
      <c r="A130" s="55" t="s">
        <v>107</v>
      </c>
      <c r="B130" s="114" t="s">
        <v>29</v>
      </c>
      <c r="C130" s="56" t="s">
        <v>119</v>
      </c>
      <c r="D130" s="145"/>
      <c r="E130" s="145"/>
      <c r="F130" s="111"/>
      <c r="G130" s="74">
        <f>SUM(G131)</f>
        <v>0</v>
      </c>
    </row>
    <row r="131" spans="1:8" s="159" customFormat="1" ht="26.25" thickBot="1" x14ac:dyDescent="0.3">
      <c r="A131" s="40" t="s">
        <v>107</v>
      </c>
      <c r="B131" s="115" t="s">
        <v>66</v>
      </c>
      <c r="C131" s="54" t="s">
        <v>164</v>
      </c>
      <c r="D131" s="143" t="s">
        <v>26</v>
      </c>
      <c r="E131" s="144">
        <v>1</v>
      </c>
      <c r="F131" s="109">
        <v>0</v>
      </c>
      <c r="G131" s="88">
        <f t="shared" ref="G131" si="73">ROUND(E131*F131,2)</f>
        <v>0</v>
      </c>
    </row>
    <row r="132" spans="1:8" s="159" customFormat="1" ht="15.75" thickBot="1" x14ac:dyDescent="0.3">
      <c r="A132" s="55" t="s">
        <v>107</v>
      </c>
      <c r="B132" s="114">
        <v>4</v>
      </c>
      <c r="C132" s="56" t="s">
        <v>168</v>
      </c>
      <c r="D132" s="145"/>
      <c r="E132" s="145"/>
      <c r="F132" s="111"/>
      <c r="G132" s="74">
        <f>SUM(G133:G133)</f>
        <v>0</v>
      </c>
    </row>
    <row r="133" spans="1:8" s="159" customFormat="1" ht="26.25" thickBot="1" x14ac:dyDescent="0.3">
      <c r="A133" s="40" t="s">
        <v>107</v>
      </c>
      <c r="B133" s="115" t="s">
        <v>167</v>
      </c>
      <c r="C133" s="54" t="s">
        <v>169</v>
      </c>
      <c r="D133" s="143" t="s">
        <v>26</v>
      </c>
      <c r="E133" s="144">
        <v>1</v>
      </c>
      <c r="F133" s="109">
        <v>0</v>
      </c>
      <c r="G133" s="88">
        <f t="shared" ref="G133" si="74">ROUND(E133*F133,2)</f>
        <v>0</v>
      </c>
    </row>
    <row r="134" spans="1:8" x14ac:dyDescent="0.25">
      <c r="A134" s="20"/>
      <c r="B134" s="8"/>
      <c r="C134" s="21"/>
      <c r="D134" s="11"/>
      <c r="E134" s="22"/>
      <c r="F134" s="123"/>
      <c r="G134" s="72"/>
    </row>
    <row r="135" spans="1:8" x14ac:dyDescent="0.25">
      <c r="A135" s="35" t="s">
        <v>108</v>
      </c>
      <c r="B135" s="36"/>
      <c r="C135" s="37" t="s">
        <v>27</v>
      </c>
      <c r="D135" s="38"/>
      <c r="E135" s="39"/>
      <c r="F135" s="110"/>
      <c r="G135" s="70">
        <f>ROUND(G136+G138+G140+G142+G144,2)</f>
        <v>0</v>
      </c>
    </row>
    <row r="136" spans="1:8" s="159" customFormat="1" ht="15.75" thickBot="1" x14ac:dyDescent="0.3">
      <c r="A136" s="55" t="s">
        <v>108</v>
      </c>
      <c r="B136" s="114">
        <v>1</v>
      </c>
      <c r="C136" s="56" t="s">
        <v>118</v>
      </c>
      <c r="D136" s="57"/>
      <c r="E136" s="57"/>
      <c r="F136" s="57"/>
      <c r="G136" s="74">
        <f t="shared" ref="G136" si="75">SUM(G137:G137)</f>
        <v>0</v>
      </c>
      <c r="H136" s="158"/>
    </row>
    <row r="137" spans="1:8" s="159" customFormat="1" ht="39" thickBot="1" x14ac:dyDescent="0.3">
      <c r="A137" s="40" t="s">
        <v>108</v>
      </c>
      <c r="B137" s="115" t="s">
        <v>64</v>
      </c>
      <c r="C137" s="54" t="s">
        <v>163</v>
      </c>
      <c r="D137" s="143" t="s">
        <v>26</v>
      </c>
      <c r="E137" s="144">
        <v>1</v>
      </c>
      <c r="F137" s="109">
        <v>0</v>
      </c>
      <c r="G137" s="88">
        <f t="shared" ref="G137" si="76">ROUND(E137*F137,2)</f>
        <v>0</v>
      </c>
    </row>
    <row r="138" spans="1:8" s="159" customFormat="1" ht="15.75" thickBot="1" x14ac:dyDescent="0.3">
      <c r="A138" s="55" t="s">
        <v>108</v>
      </c>
      <c r="B138" s="114" t="s">
        <v>28</v>
      </c>
      <c r="C138" s="56" t="s">
        <v>117</v>
      </c>
      <c r="D138" s="145"/>
      <c r="E138" s="145"/>
      <c r="F138" s="111"/>
      <c r="G138" s="74">
        <f t="shared" ref="G138" si="77">SUM(G139:G139)</f>
        <v>0</v>
      </c>
      <c r="H138" s="158"/>
    </row>
    <row r="139" spans="1:8" s="159" customFormat="1" ht="15.75" thickBot="1" x14ac:dyDescent="0.3">
      <c r="A139" s="40" t="s">
        <v>108</v>
      </c>
      <c r="B139" s="115" t="s">
        <v>65</v>
      </c>
      <c r="C139" s="54" t="s">
        <v>166</v>
      </c>
      <c r="D139" s="143" t="s">
        <v>26</v>
      </c>
      <c r="E139" s="144">
        <v>1</v>
      </c>
      <c r="F139" s="109">
        <v>0</v>
      </c>
      <c r="G139" s="88">
        <f t="shared" ref="G139" si="78">ROUND(E139*F139,2)</f>
        <v>0</v>
      </c>
    </row>
    <row r="140" spans="1:8" s="159" customFormat="1" ht="15.75" thickBot="1" x14ac:dyDescent="0.3">
      <c r="A140" s="55" t="s">
        <v>108</v>
      </c>
      <c r="B140" s="114" t="s">
        <v>29</v>
      </c>
      <c r="C140" s="56" t="s">
        <v>119</v>
      </c>
      <c r="D140" s="145"/>
      <c r="E140" s="145"/>
      <c r="F140" s="111"/>
      <c r="G140" s="74">
        <f>SUM(G141)</f>
        <v>0</v>
      </c>
    </row>
    <row r="141" spans="1:8" s="159" customFormat="1" ht="26.25" thickBot="1" x14ac:dyDescent="0.3">
      <c r="A141" s="40" t="s">
        <v>108</v>
      </c>
      <c r="B141" s="115" t="s">
        <v>66</v>
      </c>
      <c r="C141" s="54" t="s">
        <v>164</v>
      </c>
      <c r="D141" s="143" t="s">
        <v>26</v>
      </c>
      <c r="E141" s="144">
        <v>1</v>
      </c>
      <c r="F141" s="109">
        <v>0</v>
      </c>
      <c r="G141" s="88">
        <f t="shared" ref="G141" si="79">ROUND(E141*F141,2)</f>
        <v>0</v>
      </c>
    </row>
    <row r="142" spans="1:8" s="159" customFormat="1" ht="15.75" thickBot="1" x14ac:dyDescent="0.3">
      <c r="A142" s="55" t="s">
        <v>108</v>
      </c>
      <c r="B142" s="114">
        <v>4</v>
      </c>
      <c r="C142" s="56" t="s">
        <v>168</v>
      </c>
      <c r="D142" s="145"/>
      <c r="E142" s="145"/>
      <c r="F142" s="111"/>
      <c r="G142" s="74">
        <f>SUM(G143:G143)</f>
        <v>0</v>
      </c>
    </row>
    <row r="143" spans="1:8" s="159" customFormat="1" ht="26.25" thickBot="1" x14ac:dyDescent="0.3">
      <c r="A143" s="40" t="s">
        <v>108</v>
      </c>
      <c r="B143" s="115" t="s">
        <v>167</v>
      </c>
      <c r="C143" s="54" t="s">
        <v>169</v>
      </c>
      <c r="D143" s="143" t="s">
        <v>26</v>
      </c>
      <c r="E143" s="144">
        <v>1</v>
      </c>
      <c r="F143" s="109">
        <v>0</v>
      </c>
      <c r="G143" s="88">
        <f t="shared" ref="G143" si="80">ROUND(E143*F143,2)</f>
        <v>0</v>
      </c>
    </row>
    <row r="144" spans="1:8" s="159" customFormat="1" ht="15.75" thickBot="1" x14ac:dyDescent="0.3">
      <c r="A144" s="55" t="s">
        <v>108</v>
      </c>
      <c r="B144" s="114">
        <v>5</v>
      </c>
      <c r="C144" s="56" t="s">
        <v>170</v>
      </c>
      <c r="D144" s="145"/>
      <c r="E144" s="145"/>
      <c r="F144" s="111"/>
      <c r="G144" s="74">
        <f>SUM(G145)</f>
        <v>0</v>
      </c>
    </row>
    <row r="145" spans="1:8" s="159" customFormat="1" ht="15.75" thickBot="1" x14ac:dyDescent="0.3">
      <c r="A145" s="40" t="s">
        <v>108</v>
      </c>
      <c r="B145" s="148" t="s">
        <v>171</v>
      </c>
      <c r="C145" s="54" t="s">
        <v>172</v>
      </c>
      <c r="D145" s="143" t="s">
        <v>26</v>
      </c>
      <c r="E145" s="144">
        <v>1</v>
      </c>
      <c r="F145" s="109">
        <v>0</v>
      </c>
      <c r="G145" s="88">
        <f t="shared" ref="G145" si="81">ROUND(E145*F145,2)</f>
        <v>0</v>
      </c>
    </row>
    <row r="147" spans="1:8" x14ac:dyDescent="0.25">
      <c r="A147" s="35" t="s">
        <v>109</v>
      </c>
      <c r="B147" s="36"/>
      <c r="C147" s="37" t="s">
        <v>16</v>
      </c>
      <c r="D147" s="38"/>
      <c r="E147" s="39"/>
      <c r="F147" s="110"/>
      <c r="G147" s="70">
        <f>ROUND(G148+G150+G152+G154,2)</f>
        <v>0</v>
      </c>
    </row>
    <row r="148" spans="1:8" s="159" customFormat="1" ht="15.75" thickBot="1" x14ac:dyDescent="0.3">
      <c r="A148" s="55" t="s">
        <v>109</v>
      </c>
      <c r="B148" s="114">
        <v>1</v>
      </c>
      <c r="C148" s="56" t="s">
        <v>118</v>
      </c>
      <c r="D148" s="57"/>
      <c r="E148" s="57"/>
      <c r="F148" s="73"/>
      <c r="G148" s="74">
        <f t="shared" ref="G148" si="82">SUM(G149:G149)</f>
        <v>0</v>
      </c>
      <c r="H148" s="158"/>
    </row>
    <row r="149" spans="1:8" s="159" customFormat="1" ht="39" thickBot="1" x14ac:dyDescent="0.3">
      <c r="A149" s="40" t="s">
        <v>109</v>
      </c>
      <c r="B149" s="115" t="s">
        <v>64</v>
      </c>
      <c r="C149" s="54" t="s">
        <v>163</v>
      </c>
      <c r="D149" s="143" t="s">
        <v>26</v>
      </c>
      <c r="E149" s="144">
        <v>1</v>
      </c>
      <c r="F149" s="109">
        <v>0</v>
      </c>
      <c r="G149" s="88">
        <f t="shared" ref="G149" si="83">ROUND(E149*F149,2)</f>
        <v>0</v>
      </c>
    </row>
    <row r="150" spans="1:8" s="159" customFormat="1" ht="15.75" thickBot="1" x14ac:dyDescent="0.3">
      <c r="A150" s="55" t="s">
        <v>109</v>
      </c>
      <c r="B150" s="114" t="s">
        <v>28</v>
      </c>
      <c r="C150" s="56" t="s">
        <v>117</v>
      </c>
      <c r="D150" s="145"/>
      <c r="E150" s="145"/>
      <c r="F150" s="111"/>
      <c r="G150" s="74">
        <f t="shared" ref="G150" si="84">SUM(G151:G151)</f>
        <v>0</v>
      </c>
      <c r="H150" s="158"/>
    </row>
    <row r="151" spans="1:8" s="159" customFormat="1" ht="15.75" thickBot="1" x14ac:dyDescent="0.3">
      <c r="A151" s="40" t="s">
        <v>109</v>
      </c>
      <c r="B151" s="115" t="s">
        <v>65</v>
      </c>
      <c r="C151" s="54" t="s">
        <v>162</v>
      </c>
      <c r="D151" s="143" t="s">
        <v>26</v>
      </c>
      <c r="E151" s="144">
        <v>1</v>
      </c>
      <c r="F151" s="109">
        <v>0</v>
      </c>
      <c r="G151" s="88">
        <f t="shared" ref="G151" si="85">ROUND(E151*F151,2)</f>
        <v>0</v>
      </c>
    </row>
    <row r="152" spans="1:8" s="159" customFormat="1" ht="15.75" thickBot="1" x14ac:dyDescent="0.3">
      <c r="A152" s="55" t="s">
        <v>109</v>
      </c>
      <c r="B152" s="114" t="s">
        <v>29</v>
      </c>
      <c r="C152" s="56" t="s">
        <v>119</v>
      </c>
      <c r="D152" s="145"/>
      <c r="E152" s="145"/>
      <c r="F152" s="111"/>
      <c r="G152" s="74">
        <f>SUM(G153)</f>
        <v>0</v>
      </c>
    </row>
    <row r="153" spans="1:8" s="159" customFormat="1" ht="26.25" thickBot="1" x14ac:dyDescent="0.3">
      <c r="A153" s="40" t="s">
        <v>109</v>
      </c>
      <c r="B153" s="115" t="s">
        <v>66</v>
      </c>
      <c r="C153" s="54" t="s">
        <v>164</v>
      </c>
      <c r="D153" s="143" t="s">
        <v>26</v>
      </c>
      <c r="E153" s="144">
        <v>1</v>
      </c>
      <c r="F153" s="109">
        <v>0</v>
      </c>
      <c r="G153" s="88">
        <f t="shared" ref="G153" si="86">ROUND(E153*F153,2)</f>
        <v>0</v>
      </c>
    </row>
    <row r="154" spans="1:8" s="159" customFormat="1" ht="15.75" thickBot="1" x14ac:dyDescent="0.3">
      <c r="A154" s="55" t="s">
        <v>109</v>
      </c>
      <c r="B154" s="114">
        <v>4</v>
      </c>
      <c r="C154" s="56" t="s">
        <v>168</v>
      </c>
      <c r="D154" s="145"/>
      <c r="E154" s="145"/>
      <c r="F154" s="111"/>
      <c r="G154" s="74">
        <f>SUM(G155:G155)</f>
        <v>0</v>
      </c>
    </row>
    <row r="155" spans="1:8" s="159" customFormat="1" ht="26.25" thickBot="1" x14ac:dyDescent="0.3">
      <c r="A155" s="40" t="s">
        <v>109</v>
      </c>
      <c r="B155" s="115" t="s">
        <v>167</v>
      </c>
      <c r="C155" s="54" t="s">
        <v>169</v>
      </c>
      <c r="D155" s="143" t="s">
        <v>26</v>
      </c>
      <c r="E155" s="144">
        <v>1</v>
      </c>
      <c r="F155" s="109">
        <v>0</v>
      </c>
      <c r="G155" s="88">
        <f t="shared" ref="G155" si="87">ROUND(E155*F155,2)</f>
        <v>0</v>
      </c>
    </row>
    <row r="157" spans="1:8" x14ac:dyDescent="0.25">
      <c r="A157" s="35" t="s">
        <v>110</v>
      </c>
      <c r="B157" s="36"/>
      <c r="C157" s="37" t="s">
        <v>17</v>
      </c>
      <c r="D157" s="38"/>
      <c r="E157" s="39"/>
      <c r="F157" s="110"/>
      <c r="G157" s="70">
        <f>ROUND(G158+G160+G162+G164+G166,2)</f>
        <v>0</v>
      </c>
    </row>
    <row r="158" spans="1:8" s="159" customFormat="1" ht="15.75" thickBot="1" x14ac:dyDescent="0.3">
      <c r="A158" s="55" t="s">
        <v>110</v>
      </c>
      <c r="B158" s="114">
        <v>1</v>
      </c>
      <c r="C158" s="56" t="s">
        <v>118</v>
      </c>
      <c r="D158" s="57"/>
      <c r="E158" s="57"/>
      <c r="F158" s="73"/>
      <c r="G158" s="74">
        <f t="shared" ref="G158" si="88">SUM(G159:G159)</f>
        <v>0</v>
      </c>
      <c r="H158" s="158"/>
    </row>
    <row r="159" spans="1:8" s="159" customFormat="1" ht="39" thickBot="1" x14ac:dyDescent="0.3">
      <c r="A159" s="40" t="s">
        <v>110</v>
      </c>
      <c r="B159" s="115" t="s">
        <v>64</v>
      </c>
      <c r="C159" s="54" t="s">
        <v>163</v>
      </c>
      <c r="D159" s="143" t="s">
        <v>26</v>
      </c>
      <c r="E159" s="144">
        <v>1</v>
      </c>
      <c r="F159" s="109">
        <v>0</v>
      </c>
      <c r="G159" s="88">
        <f t="shared" ref="G159" si="89">ROUND(E159*F159,2)</f>
        <v>0</v>
      </c>
    </row>
    <row r="160" spans="1:8" s="159" customFormat="1" ht="15.75" thickBot="1" x14ac:dyDescent="0.3">
      <c r="A160" s="55" t="s">
        <v>110</v>
      </c>
      <c r="B160" s="114" t="s">
        <v>28</v>
      </c>
      <c r="C160" s="56" t="s">
        <v>117</v>
      </c>
      <c r="D160" s="145"/>
      <c r="E160" s="145"/>
      <c r="F160" s="111"/>
      <c r="G160" s="74">
        <f t="shared" ref="G160" si="90">SUM(G161:G161)</f>
        <v>0</v>
      </c>
      <c r="H160" s="158"/>
    </row>
    <row r="161" spans="1:8" s="159" customFormat="1" ht="15.75" thickBot="1" x14ac:dyDescent="0.3">
      <c r="A161" s="40" t="s">
        <v>110</v>
      </c>
      <c r="B161" s="115" t="s">
        <v>65</v>
      </c>
      <c r="C161" s="54" t="s">
        <v>166</v>
      </c>
      <c r="D161" s="143" t="s">
        <v>26</v>
      </c>
      <c r="E161" s="144">
        <v>1</v>
      </c>
      <c r="F161" s="109">
        <v>0</v>
      </c>
      <c r="G161" s="88">
        <f t="shared" ref="G161" si="91">ROUND(E161*F161,2)</f>
        <v>0</v>
      </c>
    </row>
    <row r="162" spans="1:8" s="159" customFormat="1" ht="15.75" thickBot="1" x14ac:dyDescent="0.3">
      <c r="A162" s="55" t="s">
        <v>110</v>
      </c>
      <c r="B162" s="114" t="s">
        <v>29</v>
      </c>
      <c r="C162" s="56" t="s">
        <v>119</v>
      </c>
      <c r="D162" s="145"/>
      <c r="E162" s="145"/>
      <c r="F162" s="111"/>
      <c r="G162" s="74">
        <f>SUM(G163)</f>
        <v>0</v>
      </c>
    </row>
    <row r="163" spans="1:8" s="159" customFormat="1" ht="26.25" thickBot="1" x14ac:dyDescent="0.3">
      <c r="A163" s="40" t="s">
        <v>110</v>
      </c>
      <c r="B163" s="115" t="s">
        <v>66</v>
      </c>
      <c r="C163" s="54" t="s">
        <v>164</v>
      </c>
      <c r="D163" s="143" t="s">
        <v>26</v>
      </c>
      <c r="E163" s="144">
        <v>1</v>
      </c>
      <c r="F163" s="109">
        <v>0</v>
      </c>
      <c r="G163" s="88">
        <f t="shared" ref="G163" si="92">ROUND(E163*F163,2)</f>
        <v>0</v>
      </c>
    </row>
    <row r="164" spans="1:8" s="159" customFormat="1" ht="15.75" thickBot="1" x14ac:dyDescent="0.3">
      <c r="A164" s="55" t="s">
        <v>110</v>
      </c>
      <c r="B164" s="114">
        <v>4</v>
      </c>
      <c r="C164" s="56" t="s">
        <v>168</v>
      </c>
      <c r="D164" s="145"/>
      <c r="E164" s="145"/>
      <c r="F164" s="111"/>
      <c r="G164" s="74">
        <f>SUM(G165:G165)</f>
        <v>0</v>
      </c>
    </row>
    <row r="165" spans="1:8" s="159" customFormat="1" ht="26.25" thickBot="1" x14ac:dyDescent="0.3">
      <c r="A165" s="40" t="s">
        <v>110</v>
      </c>
      <c r="B165" s="115" t="s">
        <v>167</v>
      </c>
      <c r="C165" s="54" t="s">
        <v>169</v>
      </c>
      <c r="D165" s="143" t="s">
        <v>26</v>
      </c>
      <c r="E165" s="144">
        <v>1</v>
      </c>
      <c r="F165" s="109">
        <v>0</v>
      </c>
      <c r="G165" s="88">
        <f t="shared" ref="G165" si="93">ROUND(E165*F165,2)</f>
        <v>0</v>
      </c>
    </row>
    <row r="166" spans="1:8" s="159" customFormat="1" ht="15.75" thickBot="1" x14ac:dyDescent="0.3">
      <c r="A166" s="55" t="s">
        <v>110</v>
      </c>
      <c r="B166" s="114">
        <v>5</v>
      </c>
      <c r="C166" s="56" t="s">
        <v>170</v>
      </c>
      <c r="D166" s="145"/>
      <c r="E166" s="145"/>
      <c r="F166" s="111"/>
      <c r="G166" s="74">
        <f>SUM(G167)</f>
        <v>0</v>
      </c>
    </row>
    <row r="167" spans="1:8" s="159" customFormat="1" ht="15.75" thickBot="1" x14ac:dyDescent="0.3">
      <c r="A167" s="40" t="s">
        <v>110</v>
      </c>
      <c r="B167" s="148" t="s">
        <v>171</v>
      </c>
      <c r="C167" s="54" t="s">
        <v>172</v>
      </c>
      <c r="D167" s="143" t="s">
        <v>26</v>
      </c>
      <c r="E167" s="144">
        <v>1</v>
      </c>
      <c r="F167" s="109">
        <v>0</v>
      </c>
      <c r="G167" s="88">
        <f t="shared" ref="G167" si="94">ROUND(E167*F167,2)</f>
        <v>0</v>
      </c>
    </row>
    <row r="168" spans="1:8" x14ac:dyDescent="0.25">
      <c r="A168" s="20"/>
      <c r="B168" s="8"/>
      <c r="C168" s="21"/>
      <c r="D168" s="11"/>
      <c r="E168" s="22"/>
      <c r="F168" s="123"/>
      <c r="G168" s="72"/>
    </row>
    <row r="169" spans="1:8" x14ac:dyDescent="0.25">
      <c r="A169" s="35" t="s">
        <v>111</v>
      </c>
      <c r="B169" s="36"/>
      <c r="C169" s="37" t="s">
        <v>69</v>
      </c>
      <c r="D169" s="38"/>
      <c r="E169" s="39"/>
      <c r="F169" s="110"/>
      <c r="G169" s="70">
        <f>ROUND(G170+G172+G174,2)</f>
        <v>0</v>
      </c>
    </row>
    <row r="170" spans="1:8" s="159" customFormat="1" ht="15.75" thickBot="1" x14ac:dyDescent="0.3">
      <c r="A170" s="55" t="s">
        <v>111</v>
      </c>
      <c r="B170" s="114">
        <v>1</v>
      </c>
      <c r="C170" s="56" t="s">
        <v>118</v>
      </c>
      <c r="D170" s="57"/>
      <c r="E170" s="57"/>
      <c r="F170" s="73"/>
      <c r="G170" s="74">
        <f t="shared" ref="G170" si="95">SUM(G171:G171)</f>
        <v>0</v>
      </c>
      <c r="H170" s="158"/>
    </row>
    <row r="171" spans="1:8" s="159" customFormat="1" ht="39" thickBot="1" x14ac:dyDescent="0.3">
      <c r="A171" s="40" t="s">
        <v>111</v>
      </c>
      <c r="B171" s="115" t="s">
        <v>64</v>
      </c>
      <c r="C171" s="54" t="s">
        <v>163</v>
      </c>
      <c r="D171" s="143" t="s">
        <v>26</v>
      </c>
      <c r="E171" s="144">
        <v>1</v>
      </c>
      <c r="F171" s="109">
        <v>0</v>
      </c>
      <c r="G171" s="88">
        <f t="shared" ref="G171" si="96">ROUND(E171*F171,2)</f>
        <v>0</v>
      </c>
    </row>
    <row r="172" spans="1:8" s="159" customFormat="1" ht="15.75" thickBot="1" x14ac:dyDescent="0.3">
      <c r="A172" s="55" t="s">
        <v>111</v>
      </c>
      <c r="B172" s="114" t="s">
        <v>28</v>
      </c>
      <c r="C172" s="56" t="s">
        <v>117</v>
      </c>
      <c r="D172" s="145"/>
      <c r="E172" s="145"/>
      <c r="F172" s="111"/>
      <c r="G172" s="74">
        <f t="shared" ref="G172" si="97">SUM(G173:G173)</f>
        <v>0</v>
      </c>
      <c r="H172" s="158"/>
    </row>
    <row r="173" spans="1:8" s="159" customFormat="1" ht="39" thickBot="1" x14ac:dyDescent="0.3">
      <c r="A173" s="40" t="s">
        <v>111</v>
      </c>
      <c r="B173" s="115" t="s">
        <v>65</v>
      </c>
      <c r="C173" s="54" t="s">
        <v>165</v>
      </c>
      <c r="D173" s="143" t="s">
        <v>26</v>
      </c>
      <c r="E173" s="144">
        <v>1</v>
      </c>
      <c r="F173" s="109">
        <v>0</v>
      </c>
      <c r="G173" s="88">
        <f t="shared" ref="G173" si="98">ROUND(E173*F173,2)</f>
        <v>0</v>
      </c>
    </row>
    <row r="174" spans="1:8" s="159" customFormat="1" ht="15.75" thickBot="1" x14ac:dyDescent="0.3">
      <c r="A174" s="55" t="s">
        <v>111</v>
      </c>
      <c r="B174" s="114" t="s">
        <v>29</v>
      </c>
      <c r="C174" s="56" t="s">
        <v>119</v>
      </c>
      <c r="D174" s="145"/>
      <c r="E174" s="145"/>
      <c r="F174" s="111"/>
      <c r="G174" s="74">
        <f>SUM(G175)</f>
        <v>0</v>
      </c>
    </row>
    <row r="175" spans="1:8" s="159" customFormat="1" ht="26.25" thickBot="1" x14ac:dyDescent="0.3">
      <c r="A175" s="40" t="s">
        <v>111</v>
      </c>
      <c r="B175" s="115" t="s">
        <v>66</v>
      </c>
      <c r="C175" s="54" t="s">
        <v>164</v>
      </c>
      <c r="D175" s="143" t="s">
        <v>26</v>
      </c>
      <c r="E175" s="144">
        <v>1</v>
      </c>
      <c r="F175" s="109">
        <v>0</v>
      </c>
      <c r="G175" s="88">
        <f t="shared" ref="G175" si="99">ROUND(E175*F175,2)</f>
        <v>0</v>
      </c>
    </row>
    <row r="177" spans="1:8" s="160" customFormat="1" x14ac:dyDescent="0.25">
      <c r="A177" s="35" t="s">
        <v>112</v>
      </c>
      <c r="B177" s="36"/>
      <c r="C177" s="37" t="s">
        <v>18</v>
      </c>
      <c r="D177" s="38"/>
      <c r="E177" s="39"/>
      <c r="F177" s="110"/>
      <c r="G177" s="70">
        <f>ROUND(G178+G180+G182,2)</f>
        <v>0</v>
      </c>
    </row>
    <row r="178" spans="1:8" s="159" customFormat="1" ht="15.75" thickBot="1" x14ac:dyDescent="0.3">
      <c r="A178" s="55" t="s">
        <v>112</v>
      </c>
      <c r="B178" s="114">
        <v>1</v>
      </c>
      <c r="C178" s="56" t="s">
        <v>118</v>
      </c>
      <c r="D178" s="57"/>
      <c r="E178" s="57"/>
      <c r="F178" s="73"/>
      <c r="G178" s="74">
        <f t="shared" ref="G178" si="100">SUM(G179:G179)</f>
        <v>0</v>
      </c>
      <c r="H178" s="158"/>
    </row>
    <row r="179" spans="1:8" s="159" customFormat="1" ht="39" thickBot="1" x14ac:dyDescent="0.3">
      <c r="A179" s="40" t="s">
        <v>112</v>
      </c>
      <c r="B179" s="115" t="s">
        <v>64</v>
      </c>
      <c r="C179" s="54" t="s">
        <v>163</v>
      </c>
      <c r="D179" s="143" t="s">
        <v>26</v>
      </c>
      <c r="E179" s="144">
        <v>1</v>
      </c>
      <c r="F179" s="109">
        <v>0</v>
      </c>
      <c r="G179" s="88">
        <f t="shared" ref="G179" si="101">ROUND(E179*F179,2)</f>
        <v>0</v>
      </c>
    </row>
    <row r="180" spans="1:8" s="159" customFormat="1" ht="15.75" thickBot="1" x14ac:dyDescent="0.3">
      <c r="A180" s="55" t="s">
        <v>112</v>
      </c>
      <c r="B180" s="114" t="s">
        <v>28</v>
      </c>
      <c r="C180" s="56" t="s">
        <v>117</v>
      </c>
      <c r="D180" s="145"/>
      <c r="E180" s="145"/>
      <c r="F180" s="111"/>
      <c r="G180" s="74">
        <f t="shared" ref="G180" si="102">SUM(G181:G181)</f>
        <v>0</v>
      </c>
      <c r="H180" s="158"/>
    </row>
    <row r="181" spans="1:8" s="159" customFormat="1" ht="39" thickBot="1" x14ac:dyDescent="0.3">
      <c r="A181" s="40" t="s">
        <v>112</v>
      </c>
      <c r="B181" s="115" t="s">
        <v>65</v>
      </c>
      <c r="C181" s="54" t="s">
        <v>165</v>
      </c>
      <c r="D181" s="143" t="s">
        <v>26</v>
      </c>
      <c r="E181" s="144">
        <v>1</v>
      </c>
      <c r="F181" s="109">
        <v>0</v>
      </c>
      <c r="G181" s="88">
        <f t="shared" ref="G181" si="103">ROUND(E181*F181,2)</f>
        <v>0</v>
      </c>
    </row>
    <row r="182" spans="1:8" s="159" customFormat="1" ht="15.75" thickBot="1" x14ac:dyDescent="0.3">
      <c r="A182" s="55" t="s">
        <v>112</v>
      </c>
      <c r="B182" s="114" t="s">
        <v>29</v>
      </c>
      <c r="C182" s="56" t="s">
        <v>119</v>
      </c>
      <c r="D182" s="145"/>
      <c r="E182" s="145"/>
      <c r="F182" s="111"/>
      <c r="G182" s="74">
        <f>SUM(G183)</f>
        <v>0</v>
      </c>
    </row>
    <row r="183" spans="1:8" s="159" customFormat="1" ht="26.25" thickBot="1" x14ac:dyDescent="0.3">
      <c r="A183" s="40" t="s">
        <v>112</v>
      </c>
      <c r="B183" s="115" t="s">
        <v>66</v>
      </c>
      <c r="C183" s="54" t="s">
        <v>164</v>
      </c>
      <c r="D183" s="143" t="s">
        <v>26</v>
      </c>
      <c r="E183" s="144">
        <v>1</v>
      </c>
      <c r="F183" s="109">
        <v>0</v>
      </c>
      <c r="G183" s="88">
        <f t="shared" ref="G183" si="104">ROUND(E183*F183,2)</f>
        <v>0</v>
      </c>
    </row>
    <row r="184" spans="1:8" x14ac:dyDescent="0.25">
      <c r="A184" s="20"/>
      <c r="B184" s="8"/>
      <c r="C184" s="21"/>
      <c r="D184" s="11"/>
      <c r="E184" s="22"/>
      <c r="F184" s="123"/>
      <c r="G184" s="71"/>
    </row>
    <row r="185" spans="1:8" s="160" customFormat="1" x14ac:dyDescent="0.25">
      <c r="A185" s="35" t="s">
        <v>113</v>
      </c>
      <c r="B185" s="36"/>
      <c r="C185" s="37" t="s">
        <v>59</v>
      </c>
      <c r="D185" s="38"/>
      <c r="E185" s="39"/>
      <c r="F185" s="110"/>
      <c r="G185" s="70">
        <f>ROUND(G186+G188+G190+G192,2)</f>
        <v>0</v>
      </c>
    </row>
    <row r="186" spans="1:8" s="159" customFormat="1" ht="15.75" thickBot="1" x14ac:dyDescent="0.3">
      <c r="A186" s="55" t="s">
        <v>113</v>
      </c>
      <c r="B186" s="114">
        <v>1</v>
      </c>
      <c r="C186" s="56" t="s">
        <v>118</v>
      </c>
      <c r="D186" s="57"/>
      <c r="E186" s="57"/>
      <c r="F186" s="73"/>
      <c r="G186" s="74">
        <f t="shared" ref="G186" si="105">SUM(G187:G187)</f>
        <v>0</v>
      </c>
      <c r="H186" s="158"/>
    </row>
    <row r="187" spans="1:8" s="159" customFormat="1" ht="39" thickBot="1" x14ac:dyDescent="0.3">
      <c r="A187" s="40" t="s">
        <v>113</v>
      </c>
      <c r="B187" s="115" t="s">
        <v>64</v>
      </c>
      <c r="C187" s="54" t="s">
        <v>163</v>
      </c>
      <c r="D187" s="143" t="s">
        <v>26</v>
      </c>
      <c r="E187" s="144">
        <v>1</v>
      </c>
      <c r="F187" s="109">
        <v>0</v>
      </c>
      <c r="G187" s="88">
        <f t="shared" ref="G187" si="106">ROUND(E187*F187,2)</f>
        <v>0</v>
      </c>
    </row>
    <row r="188" spans="1:8" s="159" customFormat="1" ht="15.75" thickBot="1" x14ac:dyDescent="0.3">
      <c r="A188" s="55" t="s">
        <v>113</v>
      </c>
      <c r="B188" s="114" t="s">
        <v>28</v>
      </c>
      <c r="C188" s="56" t="s">
        <v>117</v>
      </c>
      <c r="D188" s="145"/>
      <c r="E188" s="145"/>
      <c r="F188" s="111"/>
      <c r="G188" s="74">
        <f t="shared" ref="G188" si="107">SUM(G189:G189)</f>
        <v>0</v>
      </c>
      <c r="H188" s="158"/>
    </row>
    <row r="189" spans="1:8" s="159" customFormat="1" ht="15.75" thickBot="1" x14ac:dyDescent="0.3">
      <c r="A189" s="40" t="s">
        <v>113</v>
      </c>
      <c r="B189" s="115" t="s">
        <v>65</v>
      </c>
      <c r="C189" s="54" t="s">
        <v>166</v>
      </c>
      <c r="D189" s="143" t="s">
        <v>26</v>
      </c>
      <c r="E189" s="144">
        <v>1</v>
      </c>
      <c r="F189" s="109">
        <v>0</v>
      </c>
      <c r="G189" s="88">
        <f t="shared" ref="G189" si="108">ROUND(E189*F189,2)</f>
        <v>0</v>
      </c>
    </row>
    <row r="190" spans="1:8" s="159" customFormat="1" ht="15.75" thickBot="1" x14ac:dyDescent="0.3">
      <c r="A190" s="55" t="s">
        <v>113</v>
      </c>
      <c r="B190" s="114" t="s">
        <v>29</v>
      </c>
      <c r="C190" s="56" t="s">
        <v>119</v>
      </c>
      <c r="D190" s="145"/>
      <c r="E190" s="145"/>
      <c r="F190" s="111"/>
      <c r="G190" s="74">
        <f>SUM(G191)</f>
        <v>0</v>
      </c>
    </row>
    <row r="191" spans="1:8" s="159" customFormat="1" ht="26.25" thickBot="1" x14ac:dyDescent="0.3">
      <c r="A191" s="40" t="s">
        <v>113</v>
      </c>
      <c r="B191" s="115" t="s">
        <v>66</v>
      </c>
      <c r="C191" s="54" t="s">
        <v>164</v>
      </c>
      <c r="D191" s="143" t="s">
        <v>26</v>
      </c>
      <c r="E191" s="144">
        <v>1</v>
      </c>
      <c r="F191" s="109">
        <v>0</v>
      </c>
      <c r="G191" s="88">
        <f t="shared" ref="G191" si="109">ROUND(E191*F191,2)</f>
        <v>0</v>
      </c>
    </row>
    <row r="192" spans="1:8" s="159" customFormat="1" ht="15.75" thickBot="1" x14ac:dyDescent="0.3">
      <c r="A192" s="55" t="s">
        <v>113</v>
      </c>
      <c r="B192" s="114">
        <v>4</v>
      </c>
      <c r="C192" s="56" t="s">
        <v>170</v>
      </c>
      <c r="D192" s="145"/>
      <c r="E192" s="145"/>
      <c r="F192" s="111"/>
      <c r="G192" s="74">
        <f>SUM(G193)</f>
        <v>0</v>
      </c>
    </row>
    <row r="193" spans="1:8" s="159" customFormat="1" ht="15.75" thickBot="1" x14ac:dyDescent="0.3">
      <c r="A193" s="40" t="s">
        <v>113</v>
      </c>
      <c r="B193" s="115" t="s">
        <v>167</v>
      </c>
      <c r="C193" s="54" t="s">
        <v>172</v>
      </c>
      <c r="D193" s="143" t="s">
        <v>26</v>
      </c>
      <c r="E193" s="144">
        <v>1</v>
      </c>
      <c r="F193" s="109">
        <v>0</v>
      </c>
      <c r="G193" s="88">
        <f t="shared" ref="G193" si="110">ROUND(E193*F193,2)</f>
        <v>0</v>
      </c>
    </row>
    <row r="194" spans="1:8" x14ac:dyDescent="0.25">
      <c r="B194" s="124"/>
    </row>
    <row r="195" spans="1:8" s="160" customFormat="1" x14ac:dyDescent="0.25">
      <c r="A195" s="35" t="s">
        <v>114</v>
      </c>
      <c r="B195" s="36"/>
      <c r="C195" s="37" t="s">
        <v>19</v>
      </c>
      <c r="D195" s="38"/>
      <c r="E195" s="39"/>
      <c r="F195" s="110"/>
      <c r="G195" s="70">
        <f>ROUND(G196+G198+G200,2)</f>
        <v>0</v>
      </c>
    </row>
    <row r="196" spans="1:8" s="159" customFormat="1" ht="15.75" thickBot="1" x14ac:dyDescent="0.3">
      <c r="A196" s="55" t="s">
        <v>114</v>
      </c>
      <c r="B196" s="114">
        <v>1</v>
      </c>
      <c r="C196" s="56" t="s">
        <v>118</v>
      </c>
      <c r="D196" s="57"/>
      <c r="E196" s="57"/>
      <c r="F196" s="73"/>
      <c r="G196" s="74">
        <f t="shared" ref="G196" si="111">SUM(G197:G197)</f>
        <v>0</v>
      </c>
      <c r="H196" s="158"/>
    </row>
    <row r="197" spans="1:8" s="159" customFormat="1" ht="39" thickBot="1" x14ac:dyDescent="0.3">
      <c r="A197" s="40" t="s">
        <v>114</v>
      </c>
      <c r="B197" s="115" t="s">
        <v>64</v>
      </c>
      <c r="C197" s="54" t="s">
        <v>163</v>
      </c>
      <c r="D197" s="143" t="s">
        <v>26</v>
      </c>
      <c r="E197" s="144">
        <v>1</v>
      </c>
      <c r="F197" s="109">
        <v>0</v>
      </c>
      <c r="G197" s="88">
        <f t="shared" ref="G197" si="112">ROUND(E197*F197,2)</f>
        <v>0</v>
      </c>
    </row>
    <row r="198" spans="1:8" s="159" customFormat="1" ht="15.75" thickBot="1" x14ac:dyDescent="0.3">
      <c r="A198" s="55" t="s">
        <v>114</v>
      </c>
      <c r="B198" s="114" t="s">
        <v>28</v>
      </c>
      <c r="C198" s="56" t="s">
        <v>117</v>
      </c>
      <c r="D198" s="145"/>
      <c r="E198" s="145"/>
      <c r="F198" s="111"/>
      <c r="G198" s="74">
        <f t="shared" ref="G198" si="113">SUM(G199:G199)</f>
        <v>0</v>
      </c>
      <c r="H198" s="158"/>
    </row>
    <row r="199" spans="1:8" s="159" customFormat="1" ht="39" thickBot="1" x14ac:dyDescent="0.3">
      <c r="A199" s="40" t="s">
        <v>114</v>
      </c>
      <c r="B199" s="115" t="s">
        <v>65</v>
      </c>
      <c r="C199" s="54" t="s">
        <v>165</v>
      </c>
      <c r="D199" s="143" t="s">
        <v>26</v>
      </c>
      <c r="E199" s="144">
        <v>1</v>
      </c>
      <c r="F199" s="109">
        <v>0</v>
      </c>
      <c r="G199" s="88">
        <f t="shared" ref="G199" si="114">ROUND(E199*F199,2)</f>
        <v>0</v>
      </c>
    </row>
    <row r="200" spans="1:8" s="159" customFormat="1" ht="15.75" thickBot="1" x14ac:dyDescent="0.3">
      <c r="A200" s="55" t="s">
        <v>114</v>
      </c>
      <c r="B200" s="114" t="s">
        <v>29</v>
      </c>
      <c r="C200" s="56" t="s">
        <v>119</v>
      </c>
      <c r="D200" s="145"/>
      <c r="E200" s="145"/>
      <c r="F200" s="111"/>
      <c r="G200" s="74">
        <f>SUM(G201)</f>
        <v>0</v>
      </c>
    </row>
    <row r="201" spans="1:8" s="159" customFormat="1" ht="26.25" thickBot="1" x14ac:dyDescent="0.3">
      <c r="A201" s="40" t="s">
        <v>114</v>
      </c>
      <c r="B201" s="115" t="s">
        <v>66</v>
      </c>
      <c r="C201" s="54" t="s">
        <v>164</v>
      </c>
      <c r="D201" s="143" t="s">
        <v>26</v>
      </c>
      <c r="E201" s="144">
        <v>1</v>
      </c>
      <c r="F201" s="109">
        <v>0</v>
      </c>
      <c r="G201" s="88">
        <f t="shared" ref="G201" si="115">ROUND(E201*F201,2)</f>
        <v>0</v>
      </c>
    </row>
    <row r="202" spans="1:8" ht="15.75" thickBot="1" x14ac:dyDescent="0.3">
      <c r="A202" s="108"/>
      <c r="B202" s="125"/>
      <c r="C202" s="26"/>
      <c r="D202" s="27"/>
      <c r="E202" s="28"/>
      <c r="F202" s="123"/>
    </row>
    <row r="203" spans="1:8" ht="15.75" thickBot="1" x14ac:dyDescent="0.3">
      <c r="A203" s="175" t="s">
        <v>120</v>
      </c>
      <c r="B203" s="176"/>
      <c r="C203" s="176"/>
      <c r="D203" s="176"/>
      <c r="E203" s="176"/>
      <c r="F203" s="76"/>
      <c r="G203" s="75">
        <f>G7+G15+G23+G31+G39+G51+G61+G71+G83+G93+G103+G113+G125+G135+G147+G157+G169+G177+G185+G195</f>
        <v>0</v>
      </c>
    </row>
    <row r="205" spans="1:8" x14ac:dyDescent="0.25">
      <c r="C205" s="161"/>
    </row>
  </sheetData>
  <sheetProtection algorithmName="SHA-512" hashValue="ig6g5r7eeFo/9/VG0u9MtWf/S2ibmacq5SH6/hwO0wyQlvpeOt/ZubccAHv1zh/ox1zl6npjS68zluSicm5AmA==" saltValue="IuGDWYXJPsVV/tI25K0jlw==" spinCount="100000" sheet="1" objects="1" scenarios="1"/>
  <mergeCells count="5">
    <mergeCell ref="A1:G1"/>
    <mergeCell ref="A2:G2"/>
    <mergeCell ref="A3:G3"/>
    <mergeCell ref="A4:G4"/>
    <mergeCell ref="A203:E20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K117"/>
  <sheetViews>
    <sheetView view="pageLayout" zoomScale="85" zoomScaleNormal="100" zoomScalePageLayoutView="85" workbookViewId="0">
      <selection activeCell="G8" sqref="G8"/>
    </sheetView>
  </sheetViews>
  <sheetFormatPr defaultRowHeight="15" x14ac:dyDescent="0.25"/>
  <cols>
    <col min="1" max="1" width="5.7109375" style="162" customWidth="1"/>
    <col min="2" max="2" width="5.7109375" style="163" customWidth="1"/>
    <col min="3" max="3" width="30.7109375" style="13" customWidth="1"/>
    <col min="4" max="4" width="9.140625" style="13"/>
    <col min="5" max="5" width="11.7109375" style="13" customWidth="1"/>
    <col min="6" max="6" width="11.7109375" style="163" customWidth="1"/>
    <col min="7" max="7" width="11.7109375" style="164" customWidth="1"/>
    <col min="8" max="16384" width="9.140625" style="13"/>
  </cols>
  <sheetData>
    <row r="1" spans="1:8" ht="33" customHeight="1" x14ac:dyDescent="0.25">
      <c r="A1" s="165" t="s">
        <v>115</v>
      </c>
      <c r="B1" s="166"/>
      <c r="C1" s="166"/>
      <c r="D1" s="166"/>
      <c r="E1" s="166"/>
      <c r="F1" s="166"/>
      <c r="G1" s="167"/>
    </row>
    <row r="2" spans="1:8" ht="18" customHeight="1" x14ac:dyDescent="0.25">
      <c r="A2" s="168" t="s">
        <v>122</v>
      </c>
      <c r="B2" s="169"/>
      <c r="C2" s="169"/>
      <c r="D2" s="169"/>
      <c r="E2" s="169"/>
      <c r="F2" s="169"/>
      <c r="G2" s="170"/>
      <c r="H2" s="161"/>
    </row>
    <row r="3" spans="1:8" ht="105.6" customHeight="1" x14ac:dyDescent="0.25">
      <c r="A3" s="177" t="s">
        <v>174</v>
      </c>
      <c r="B3" s="178"/>
      <c r="C3" s="178"/>
      <c r="D3" s="178"/>
      <c r="E3" s="178"/>
      <c r="F3" s="178"/>
      <c r="G3" s="179"/>
    </row>
    <row r="4" spans="1:8" ht="16.149999999999999" customHeight="1" thickBot="1" x14ac:dyDescent="0.3">
      <c r="A4" s="174" t="s">
        <v>0</v>
      </c>
      <c r="B4" s="174"/>
      <c r="C4" s="174"/>
      <c r="D4" s="174"/>
      <c r="E4" s="174"/>
      <c r="F4" s="174"/>
      <c r="G4" s="180"/>
    </row>
    <row r="5" spans="1:8" ht="15.75" thickBot="1" x14ac:dyDescent="0.3">
      <c r="A5" s="14" t="s">
        <v>1</v>
      </c>
      <c r="B5" s="15" t="s">
        <v>2</v>
      </c>
      <c r="C5" s="16" t="s">
        <v>3</v>
      </c>
      <c r="D5" s="17" t="s">
        <v>4</v>
      </c>
      <c r="E5" s="17" t="s">
        <v>5</v>
      </c>
      <c r="F5" s="18" t="s">
        <v>6</v>
      </c>
      <c r="G5" s="68" t="s">
        <v>7</v>
      </c>
    </row>
    <row r="6" spans="1:8" x14ac:dyDescent="0.25">
      <c r="A6" s="91"/>
      <c r="B6" s="91"/>
      <c r="C6" s="92"/>
      <c r="D6" s="93"/>
      <c r="E6" s="93"/>
      <c r="F6" s="94"/>
      <c r="G6" s="95"/>
    </row>
    <row r="7" spans="1:8" s="117" customFormat="1" x14ac:dyDescent="0.25">
      <c r="A7" s="35" t="s">
        <v>34</v>
      </c>
      <c r="B7" s="36"/>
      <c r="C7" s="37" t="s">
        <v>123</v>
      </c>
      <c r="D7" s="38"/>
      <c r="E7" s="39"/>
      <c r="F7" s="110"/>
      <c r="G7" s="70">
        <f>ROUND(G8+G10+G12+G14,2)</f>
        <v>0</v>
      </c>
    </row>
    <row r="8" spans="1:8" s="159" customFormat="1" ht="15.75" thickBot="1" x14ac:dyDescent="0.3">
      <c r="A8" s="55" t="s">
        <v>34</v>
      </c>
      <c r="B8" s="114">
        <v>1</v>
      </c>
      <c r="C8" s="56" t="s">
        <v>118</v>
      </c>
      <c r="D8" s="57"/>
      <c r="E8" s="57"/>
      <c r="F8" s="57"/>
      <c r="G8" s="74">
        <f t="shared" ref="G8" si="0">SUM(G9:G9)</f>
        <v>0</v>
      </c>
      <c r="H8" s="158"/>
    </row>
    <row r="9" spans="1:8" s="159" customFormat="1" ht="39" thickBot="1" x14ac:dyDescent="0.3">
      <c r="A9" s="40" t="s">
        <v>34</v>
      </c>
      <c r="B9" s="115" t="s">
        <v>64</v>
      </c>
      <c r="C9" s="54" t="s">
        <v>163</v>
      </c>
      <c r="D9" s="143" t="s">
        <v>26</v>
      </c>
      <c r="E9" s="144">
        <v>1</v>
      </c>
      <c r="F9" s="109">
        <v>0</v>
      </c>
      <c r="G9" s="88">
        <f t="shared" ref="G9" si="1">ROUND(E9*F9,2)</f>
        <v>0</v>
      </c>
    </row>
    <row r="10" spans="1:8" s="159" customFormat="1" ht="15.75" thickBot="1" x14ac:dyDescent="0.3">
      <c r="A10" s="55" t="s">
        <v>34</v>
      </c>
      <c r="B10" s="114" t="s">
        <v>28</v>
      </c>
      <c r="C10" s="56" t="s">
        <v>117</v>
      </c>
      <c r="D10" s="145"/>
      <c r="E10" s="145"/>
      <c r="F10" s="111"/>
      <c r="G10" s="74">
        <f t="shared" ref="G10" si="2">SUM(G11:G11)</f>
        <v>0</v>
      </c>
      <c r="H10" s="158"/>
    </row>
    <row r="11" spans="1:8" s="159" customFormat="1" ht="15.75" thickBot="1" x14ac:dyDescent="0.3">
      <c r="A11" s="40" t="s">
        <v>34</v>
      </c>
      <c r="B11" s="115" t="s">
        <v>65</v>
      </c>
      <c r="C11" s="54" t="s">
        <v>166</v>
      </c>
      <c r="D11" s="143" t="s">
        <v>26</v>
      </c>
      <c r="E11" s="144">
        <v>1</v>
      </c>
      <c r="F11" s="109">
        <v>0</v>
      </c>
      <c r="G11" s="88">
        <f t="shared" ref="G11" si="3">ROUND(E11*F11,2)</f>
        <v>0</v>
      </c>
    </row>
    <row r="12" spans="1:8" s="159" customFormat="1" ht="15.75" thickBot="1" x14ac:dyDescent="0.3">
      <c r="A12" s="55" t="s">
        <v>34</v>
      </c>
      <c r="B12" s="114" t="s">
        <v>29</v>
      </c>
      <c r="C12" s="56" t="s">
        <v>119</v>
      </c>
      <c r="D12" s="145"/>
      <c r="E12" s="145"/>
      <c r="F12" s="111"/>
      <c r="G12" s="74">
        <f>SUM(G13)</f>
        <v>0</v>
      </c>
    </row>
    <row r="13" spans="1:8" s="159" customFormat="1" ht="26.25" thickBot="1" x14ac:dyDescent="0.3">
      <c r="A13" s="40" t="s">
        <v>34</v>
      </c>
      <c r="B13" s="115" t="s">
        <v>66</v>
      </c>
      <c r="C13" s="54" t="s">
        <v>164</v>
      </c>
      <c r="D13" s="143" t="s">
        <v>26</v>
      </c>
      <c r="E13" s="144">
        <v>1</v>
      </c>
      <c r="F13" s="109">
        <v>0</v>
      </c>
      <c r="G13" s="88">
        <f t="shared" ref="G13" si="4">ROUND(E13*F13,2)</f>
        <v>0</v>
      </c>
    </row>
    <row r="14" spans="1:8" s="159" customFormat="1" ht="15.75" thickBot="1" x14ac:dyDescent="0.3">
      <c r="A14" s="55" t="s">
        <v>34</v>
      </c>
      <c r="B14" s="114">
        <v>4</v>
      </c>
      <c r="C14" s="56" t="s">
        <v>168</v>
      </c>
      <c r="D14" s="145"/>
      <c r="E14" s="145"/>
      <c r="F14" s="111"/>
      <c r="G14" s="74">
        <f>SUM(G15:G15)</f>
        <v>0</v>
      </c>
    </row>
    <row r="15" spans="1:8" s="159" customFormat="1" ht="26.25" thickBot="1" x14ac:dyDescent="0.3">
      <c r="A15" s="40" t="s">
        <v>34</v>
      </c>
      <c r="B15" s="115" t="s">
        <v>167</v>
      </c>
      <c r="C15" s="54" t="s">
        <v>169</v>
      </c>
      <c r="D15" s="143" t="s">
        <v>26</v>
      </c>
      <c r="E15" s="144">
        <v>1</v>
      </c>
      <c r="F15" s="109">
        <v>0</v>
      </c>
      <c r="G15" s="88">
        <f t="shared" ref="G15" si="5">ROUND(E15*F15,2)</f>
        <v>0</v>
      </c>
    </row>
    <row r="16" spans="1:8" s="117" customFormat="1" x14ac:dyDescent="0.25">
      <c r="A16" s="116"/>
      <c r="F16" s="112"/>
      <c r="G16" s="113"/>
    </row>
    <row r="17" spans="1:8" s="117" customFormat="1" x14ac:dyDescent="0.25">
      <c r="A17" s="35" t="s">
        <v>35</v>
      </c>
      <c r="B17" s="36"/>
      <c r="C17" s="37" t="s">
        <v>124</v>
      </c>
      <c r="D17" s="38"/>
      <c r="E17" s="39"/>
      <c r="F17" s="110"/>
      <c r="G17" s="70">
        <f>ROUND(G18+G20+G22+G24,2)</f>
        <v>0</v>
      </c>
    </row>
    <row r="18" spans="1:8" s="159" customFormat="1" ht="15.75" thickBot="1" x14ac:dyDescent="0.3">
      <c r="A18" s="55" t="s">
        <v>35</v>
      </c>
      <c r="B18" s="114">
        <v>1</v>
      </c>
      <c r="C18" s="56" t="s">
        <v>118</v>
      </c>
      <c r="D18" s="57"/>
      <c r="E18" s="57"/>
      <c r="F18" s="57"/>
      <c r="G18" s="74">
        <f t="shared" ref="G18" si="6">SUM(G19:G19)</f>
        <v>0</v>
      </c>
      <c r="H18" s="158"/>
    </row>
    <row r="19" spans="1:8" s="159" customFormat="1" ht="39" thickBot="1" x14ac:dyDescent="0.3">
      <c r="A19" s="40" t="s">
        <v>35</v>
      </c>
      <c r="B19" s="115" t="s">
        <v>64</v>
      </c>
      <c r="C19" s="54" t="s">
        <v>163</v>
      </c>
      <c r="D19" s="143" t="s">
        <v>26</v>
      </c>
      <c r="E19" s="144">
        <v>1</v>
      </c>
      <c r="F19" s="109">
        <v>0</v>
      </c>
      <c r="G19" s="88">
        <f t="shared" ref="G19" si="7">ROUND(E19*F19,2)</f>
        <v>0</v>
      </c>
    </row>
    <row r="20" spans="1:8" s="159" customFormat="1" ht="15.75" thickBot="1" x14ac:dyDescent="0.3">
      <c r="A20" s="55" t="s">
        <v>35</v>
      </c>
      <c r="B20" s="114" t="s">
        <v>28</v>
      </c>
      <c r="C20" s="56" t="s">
        <v>117</v>
      </c>
      <c r="D20" s="145"/>
      <c r="E20" s="145"/>
      <c r="F20" s="111"/>
      <c r="G20" s="74">
        <f t="shared" ref="G20" si="8">SUM(G21:G21)</f>
        <v>0</v>
      </c>
      <c r="H20" s="158"/>
    </row>
    <row r="21" spans="1:8" s="159" customFormat="1" ht="15.75" thickBot="1" x14ac:dyDescent="0.3">
      <c r="A21" s="40" t="s">
        <v>35</v>
      </c>
      <c r="B21" s="115" t="s">
        <v>65</v>
      </c>
      <c r="C21" s="54" t="s">
        <v>166</v>
      </c>
      <c r="D21" s="143" t="s">
        <v>26</v>
      </c>
      <c r="E21" s="144">
        <v>1</v>
      </c>
      <c r="F21" s="109">
        <v>0</v>
      </c>
      <c r="G21" s="88">
        <f t="shared" ref="G21" si="9">ROUND(E21*F21,2)</f>
        <v>0</v>
      </c>
    </row>
    <row r="22" spans="1:8" s="159" customFormat="1" ht="15.75" thickBot="1" x14ac:dyDescent="0.3">
      <c r="A22" s="55" t="s">
        <v>35</v>
      </c>
      <c r="B22" s="114" t="s">
        <v>29</v>
      </c>
      <c r="C22" s="56" t="s">
        <v>119</v>
      </c>
      <c r="D22" s="145"/>
      <c r="E22" s="145"/>
      <c r="F22" s="111"/>
      <c r="G22" s="74">
        <f>SUM(G23)</f>
        <v>0</v>
      </c>
    </row>
    <row r="23" spans="1:8" s="159" customFormat="1" ht="26.25" thickBot="1" x14ac:dyDescent="0.3">
      <c r="A23" s="40" t="s">
        <v>35</v>
      </c>
      <c r="B23" s="115" t="s">
        <v>66</v>
      </c>
      <c r="C23" s="54" t="s">
        <v>164</v>
      </c>
      <c r="D23" s="143" t="s">
        <v>26</v>
      </c>
      <c r="E23" s="144">
        <v>1</v>
      </c>
      <c r="F23" s="109">
        <v>0</v>
      </c>
      <c r="G23" s="88">
        <f t="shared" ref="G23" si="10">ROUND(E23*F23,2)</f>
        <v>0</v>
      </c>
    </row>
    <row r="24" spans="1:8" s="159" customFormat="1" ht="15.75" thickBot="1" x14ac:dyDescent="0.3">
      <c r="A24" s="55" t="s">
        <v>35</v>
      </c>
      <c r="B24" s="114">
        <v>4</v>
      </c>
      <c r="C24" s="56" t="s">
        <v>168</v>
      </c>
      <c r="D24" s="145"/>
      <c r="E24" s="145"/>
      <c r="F24" s="111"/>
      <c r="G24" s="74">
        <f>SUM(G25:G25)</f>
        <v>0</v>
      </c>
    </row>
    <row r="25" spans="1:8" s="159" customFormat="1" ht="26.25" thickBot="1" x14ac:dyDescent="0.3">
      <c r="A25" s="40" t="s">
        <v>35</v>
      </c>
      <c r="B25" s="115" t="s">
        <v>167</v>
      </c>
      <c r="C25" s="54" t="s">
        <v>169</v>
      </c>
      <c r="D25" s="143" t="s">
        <v>26</v>
      </c>
      <c r="E25" s="144">
        <v>1</v>
      </c>
      <c r="F25" s="109">
        <v>0</v>
      </c>
      <c r="G25" s="88">
        <f t="shared" ref="G25" si="11">ROUND(E25*F25,2)</f>
        <v>0</v>
      </c>
    </row>
    <row r="26" spans="1:8" s="117" customFormat="1" x14ac:dyDescent="0.25">
      <c r="A26" s="118"/>
      <c r="B26" s="13"/>
      <c r="C26" s="119"/>
      <c r="D26" s="119"/>
      <c r="E26" s="119"/>
      <c r="F26" s="112"/>
      <c r="G26" s="113"/>
    </row>
    <row r="27" spans="1:8" s="117" customFormat="1" x14ac:dyDescent="0.25">
      <c r="A27" s="35" t="s">
        <v>36</v>
      </c>
      <c r="B27" s="36"/>
      <c r="C27" s="37" t="s">
        <v>125</v>
      </c>
      <c r="D27" s="38"/>
      <c r="E27" s="39"/>
      <c r="F27" s="110"/>
      <c r="G27" s="70">
        <f>ROUND(G28+G30+G32+G34,2)</f>
        <v>0</v>
      </c>
    </row>
    <row r="28" spans="1:8" s="159" customFormat="1" ht="15.75" thickBot="1" x14ac:dyDescent="0.3">
      <c r="A28" s="55" t="s">
        <v>36</v>
      </c>
      <c r="B28" s="114">
        <v>1</v>
      </c>
      <c r="C28" s="56" t="s">
        <v>118</v>
      </c>
      <c r="D28" s="57"/>
      <c r="E28" s="57"/>
      <c r="F28" s="57"/>
      <c r="G28" s="74">
        <f t="shared" ref="G28" si="12">SUM(G29:G29)</f>
        <v>0</v>
      </c>
      <c r="H28" s="158"/>
    </row>
    <row r="29" spans="1:8" s="159" customFormat="1" ht="39" thickBot="1" x14ac:dyDescent="0.3">
      <c r="A29" s="40" t="s">
        <v>36</v>
      </c>
      <c r="B29" s="115" t="s">
        <v>64</v>
      </c>
      <c r="C29" s="54" t="s">
        <v>163</v>
      </c>
      <c r="D29" s="143" t="s">
        <v>26</v>
      </c>
      <c r="E29" s="144">
        <v>1</v>
      </c>
      <c r="F29" s="109">
        <v>0</v>
      </c>
      <c r="G29" s="88">
        <f t="shared" ref="G29" si="13">ROUND(E29*F29,2)</f>
        <v>0</v>
      </c>
    </row>
    <row r="30" spans="1:8" s="159" customFormat="1" ht="15.75" thickBot="1" x14ac:dyDescent="0.3">
      <c r="A30" s="55" t="s">
        <v>36</v>
      </c>
      <c r="B30" s="114" t="s">
        <v>28</v>
      </c>
      <c r="C30" s="56" t="s">
        <v>117</v>
      </c>
      <c r="D30" s="145"/>
      <c r="E30" s="145"/>
      <c r="F30" s="111"/>
      <c r="G30" s="74">
        <f t="shared" ref="G30" si="14">SUM(G31:G31)</f>
        <v>0</v>
      </c>
      <c r="H30" s="158"/>
    </row>
    <row r="31" spans="1:8" s="159" customFormat="1" ht="15.75" thickBot="1" x14ac:dyDescent="0.3">
      <c r="A31" s="40" t="s">
        <v>36</v>
      </c>
      <c r="B31" s="115" t="s">
        <v>65</v>
      </c>
      <c r="C31" s="54" t="s">
        <v>166</v>
      </c>
      <c r="D31" s="143" t="s">
        <v>26</v>
      </c>
      <c r="E31" s="144">
        <v>1</v>
      </c>
      <c r="F31" s="109">
        <v>0</v>
      </c>
      <c r="G31" s="88">
        <f t="shared" ref="G31" si="15">ROUND(E31*F31,2)</f>
        <v>0</v>
      </c>
    </row>
    <row r="32" spans="1:8" s="159" customFormat="1" ht="15.75" thickBot="1" x14ac:dyDescent="0.3">
      <c r="A32" s="55" t="s">
        <v>36</v>
      </c>
      <c r="B32" s="114" t="s">
        <v>29</v>
      </c>
      <c r="C32" s="56" t="s">
        <v>119</v>
      </c>
      <c r="D32" s="145"/>
      <c r="E32" s="145"/>
      <c r="F32" s="111"/>
      <c r="G32" s="74">
        <f>SUM(G33)</f>
        <v>0</v>
      </c>
    </row>
    <row r="33" spans="1:8" s="159" customFormat="1" ht="26.25" thickBot="1" x14ac:dyDescent="0.3">
      <c r="A33" s="40" t="s">
        <v>36</v>
      </c>
      <c r="B33" s="115" t="s">
        <v>66</v>
      </c>
      <c r="C33" s="54" t="s">
        <v>164</v>
      </c>
      <c r="D33" s="143" t="s">
        <v>26</v>
      </c>
      <c r="E33" s="144">
        <v>1</v>
      </c>
      <c r="F33" s="109">
        <v>0</v>
      </c>
      <c r="G33" s="88">
        <f t="shared" ref="G33" si="16">ROUND(E33*F33,2)</f>
        <v>0</v>
      </c>
    </row>
    <row r="34" spans="1:8" s="159" customFormat="1" ht="15.75" thickBot="1" x14ac:dyDescent="0.3">
      <c r="A34" s="55" t="s">
        <v>36</v>
      </c>
      <c r="B34" s="114">
        <v>4</v>
      </c>
      <c r="C34" s="56" t="s">
        <v>168</v>
      </c>
      <c r="D34" s="145"/>
      <c r="E34" s="145"/>
      <c r="F34" s="111"/>
      <c r="G34" s="74">
        <f>SUM(G35:G35)</f>
        <v>0</v>
      </c>
    </row>
    <row r="35" spans="1:8" s="159" customFormat="1" ht="26.25" thickBot="1" x14ac:dyDescent="0.3">
      <c r="A35" s="40" t="s">
        <v>36</v>
      </c>
      <c r="B35" s="115" t="s">
        <v>167</v>
      </c>
      <c r="C35" s="54" t="s">
        <v>169</v>
      </c>
      <c r="D35" s="143" t="s">
        <v>26</v>
      </c>
      <c r="E35" s="144">
        <v>1</v>
      </c>
      <c r="F35" s="109">
        <v>0</v>
      </c>
      <c r="G35" s="88">
        <f t="shared" ref="G35" si="17">ROUND(E35*F35,2)</f>
        <v>0</v>
      </c>
    </row>
    <row r="36" spans="1:8" x14ac:dyDescent="0.25">
      <c r="A36" s="23"/>
      <c r="B36" s="24"/>
      <c r="C36" s="25"/>
      <c r="D36" s="19"/>
      <c r="E36" s="9"/>
      <c r="F36" s="120"/>
      <c r="G36" s="71"/>
    </row>
    <row r="37" spans="1:8" s="117" customFormat="1" x14ac:dyDescent="0.25">
      <c r="A37" s="35" t="s">
        <v>37</v>
      </c>
      <c r="B37" s="36"/>
      <c r="C37" s="37" t="s">
        <v>126</v>
      </c>
      <c r="D37" s="38"/>
      <c r="E37" s="39"/>
      <c r="F37" s="110"/>
      <c r="G37" s="70">
        <f>ROUND(G38+G40+G42+G44,2)</f>
        <v>0</v>
      </c>
    </row>
    <row r="38" spans="1:8" s="159" customFormat="1" ht="15.75" thickBot="1" x14ac:dyDescent="0.3">
      <c r="A38" s="55" t="s">
        <v>37</v>
      </c>
      <c r="B38" s="114">
        <v>1</v>
      </c>
      <c r="C38" s="56" t="s">
        <v>118</v>
      </c>
      <c r="D38" s="57"/>
      <c r="E38" s="57"/>
      <c r="F38" s="57"/>
      <c r="G38" s="74">
        <f t="shared" ref="G38" si="18">SUM(G39:G39)</f>
        <v>0</v>
      </c>
      <c r="H38" s="158"/>
    </row>
    <row r="39" spans="1:8" s="159" customFormat="1" ht="39" thickBot="1" x14ac:dyDescent="0.3">
      <c r="A39" s="40" t="s">
        <v>37</v>
      </c>
      <c r="B39" s="115" t="s">
        <v>64</v>
      </c>
      <c r="C39" s="54" t="s">
        <v>163</v>
      </c>
      <c r="D39" s="143" t="s">
        <v>26</v>
      </c>
      <c r="E39" s="144">
        <v>1</v>
      </c>
      <c r="F39" s="109">
        <v>0</v>
      </c>
      <c r="G39" s="88">
        <f t="shared" ref="G39" si="19">ROUND(E39*F39,2)</f>
        <v>0</v>
      </c>
    </row>
    <row r="40" spans="1:8" s="159" customFormat="1" ht="15.75" thickBot="1" x14ac:dyDescent="0.3">
      <c r="A40" s="55" t="s">
        <v>37</v>
      </c>
      <c r="B40" s="114" t="s">
        <v>28</v>
      </c>
      <c r="C40" s="56" t="s">
        <v>117</v>
      </c>
      <c r="D40" s="145"/>
      <c r="E40" s="145"/>
      <c r="F40" s="111"/>
      <c r="G40" s="74">
        <f t="shared" ref="G40" si="20">SUM(G41:G41)</f>
        <v>0</v>
      </c>
      <c r="H40" s="158"/>
    </row>
    <row r="41" spans="1:8" s="159" customFormat="1" ht="15.75" thickBot="1" x14ac:dyDescent="0.3">
      <c r="A41" s="40" t="s">
        <v>37</v>
      </c>
      <c r="B41" s="115" t="s">
        <v>65</v>
      </c>
      <c r="C41" s="54" t="s">
        <v>166</v>
      </c>
      <c r="D41" s="143" t="s">
        <v>26</v>
      </c>
      <c r="E41" s="144">
        <v>1</v>
      </c>
      <c r="F41" s="109">
        <v>0</v>
      </c>
      <c r="G41" s="88">
        <f t="shared" ref="G41" si="21">ROUND(E41*F41,2)</f>
        <v>0</v>
      </c>
    </row>
    <row r="42" spans="1:8" s="159" customFormat="1" ht="15.75" thickBot="1" x14ac:dyDescent="0.3">
      <c r="A42" s="55" t="s">
        <v>37</v>
      </c>
      <c r="B42" s="114" t="s">
        <v>29</v>
      </c>
      <c r="C42" s="56" t="s">
        <v>119</v>
      </c>
      <c r="D42" s="145"/>
      <c r="E42" s="145"/>
      <c r="F42" s="111"/>
      <c r="G42" s="74">
        <f>SUM(G43)</f>
        <v>0</v>
      </c>
    </row>
    <row r="43" spans="1:8" s="159" customFormat="1" ht="26.25" thickBot="1" x14ac:dyDescent="0.3">
      <c r="A43" s="40" t="s">
        <v>37</v>
      </c>
      <c r="B43" s="115" t="s">
        <v>66</v>
      </c>
      <c r="C43" s="54" t="s">
        <v>164</v>
      </c>
      <c r="D43" s="143" t="s">
        <v>26</v>
      </c>
      <c r="E43" s="144">
        <v>1</v>
      </c>
      <c r="F43" s="109">
        <v>0</v>
      </c>
      <c r="G43" s="88">
        <f t="shared" ref="G43" si="22">ROUND(E43*F43,2)</f>
        <v>0</v>
      </c>
    </row>
    <row r="44" spans="1:8" s="159" customFormat="1" ht="15.75" thickBot="1" x14ac:dyDescent="0.3">
      <c r="A44" s="55" t="s">
        <v>37</v>
      </c>
      <c r="B44" s="114">
        <v>4</v>
      </c>
      <c r="C44" s="56" t="s">
        <v>168</v>
      </c>
      <c r="D44" s="145"/>
      <c r="E44" s="145"/>
      <c r="F44" s="111"/>
      <c r="G44" s="74">
        <f>SUM(G45:G45)</f>
        <v>0</v>
      </c>
    </row>
    <row r="45" spans="1:8" s="159" customFormat="1" ht="26.25" thickBot="1" x14ac:dyDescent="0.3">
      <c r="A45" s="40" t="s">
        <v>37</v>
      </c>
      <c r="B45" s="115" t="s">
        <v>167</v>
      </c>
      <c r="C45" s="54" t="s">
        <v>169</v>
      </c>
      <c r="D45" s="143" t="s">
        <v>26</v>
      </c>
      <c r="E45" s="144">
        <v>1</v>
      </c>
      <c r="F45" s="109">
        <v>0</v>
      </c>
      <c r="G45" s="88">
        <f t="shared" ref="G45" si="23">ROUND(E45*F45,2)</f>
        <v>0</v>
      </c>
    </row>
    <row r="46" spans="1:8" x14ac:dyDescent="0.25">
      <c r="A46" s="23"/>
      <c r="B46" s="24"/>
      <c r="C46" s="25"/>
      <c r="D46" s="19"/>
      <c r="E46" s="9"/>
      <c r="F46" s="120"/>
      <c r="G46" s="71"/>
    </row>
    <row r="47" spans="1:8" s="117" customFormat="1" x14ac:dyDescent="0.25">
      <c r="A47" s="35" t="s">
        <v>134</v>
      </c>
      <c r="B47" s="36"/>
      <c r="C47" s="37" t="s">
        <v>127</v>
      </c>
      <c r="D47" s="38"/>
      <c r="E47" s="39"/>
      <c r="F47" s="110"/>
      <c r="G47" s="70">
        <f>ROUND(G48+G50+G52+G54,2)</f>
        <v>0</v>
      </c>
    </row>
    <row r="48" spans="1:8" s="159" customFormat="1" ht="15.75" thickBot="1" x14ac:dyDescent="0.3">
      <c r="A48" s="55" t="s">
        <v>134</v>
      </c>
      <c r="B48" s="114">
        <v>1</v>
      </c>
      <c r="C48" s="56" t="s">
        <v>118</v>
      </c>
      <c r="D48" s="57"/>
      <c r="E48" s="57"/>
      <c r="F48" s="57"/>
      <c r="G48" s="74">
        <f t="shared" ref="G48" si="24">SUM(G49:G49)</f>
        <v>0</v>
      </c>
      <c r="H48" s="158"/>
    </row>
    <row r="49" spans="1:11" s="159" customFormat="1" ht="39" thickBot="1" x14ac:dyDescent="0.3">
      <c r="A49" s="40" t="s">
        <v>134</v>
      </c>
      <c r="B49" s="115" t="s">
        <v>64</v>
      </c>
      <c r="C49" s="54" t="s">
        <v>163</v>
      </c>
      <c r="D49" s="143" t="s">
        <v>26</v>
      </c>
      <c r="E49" s="144">
        <v>1</v>
      </c>
      <c r="F49" s="109">
        <v>0</v>
      </c>
      <c r="G49" s="88">
        <f t="shared" ref="G49" si="25">ROUND(E49*F49,2)</f>
        <v>0</v>
      </c>
    </row>
    <row r="50" spans="1:11" s="159" customFormat="1" ht="15.75" thickBot="1" x14ac:dyDescent="0.3">
      <c r="A50" s="55" t="s">
        <v>134</v>
      </c>
      <c r="B50" s="114" t="s">
        <v>28</v>
      </c>
      <c r="C50" s="56" t="s">
        <v>117</v>
      </c>
      <c r="D50" s="145"/>
      <c r="E50" s="145"/>
      <c r="F50" s="111"/>
      <c r="G50" s="74">
        <f t="shared" ref="G50" si="26">SUM(G51:G51)</f>
        <v>0</v>
      </c>
      <c r="H50" s="158"/>
    </row>
    <row r="51" spans="1:11" s="159" customFormat="1" ht="15.75" thickBot="1" x14ac:dyDescent="0.3">
      <c r="A51" s="40" t="s">
        <v>134</v>
      </c>
      <c r="B51" s="115" t="s">
        <v>65</v>
      </c>
      <c r="C51" s="54" t="s">
        <v>166</v>
      </c>
      <c r="D51" s="143" t="s">
        <v>26</v>
      </c>
      <c r="E51" s="144">
        <v>1</v>
      </c>
      <c r="F51" s="109">
        <v>0</v>
      </c>
      <c r="G51" s="88">
        <f t="shared" ref="G51" si="27">ROUND(E51*F51,2)</f>
        <v>0</v>
      </c>
    </row>
    <row r="52" spans="1:11" s="159" customFormat="1" ht="15.75" thickBot="1" x14ac:dyDescent="0.3">
      <c r="A52" s="55" t="s">
        <v>134</v>
      </c>
      <c r="B52" s="114" t="s">
        <v>29</v>
      </c>
      <c r="C52" s="56" t="s">
        <v>119</v>
      </c>
      <c r="D52" s="145"/>
      <c r="E52" s="145"/>
      <c r="F52" s="111"/>
      <c r="G52" s="74">
        <f>SUM(G53)</f>
        <v>0</v>
      </c>
    </row>
    <row r="53" spans="1:11" s="159" customFormat="1" ht="26.25" thickBot="1" x14ac:dyDescent="0.3">
      <c r="A53" s="40" t="s">
        <v>134</v>
      </c>
      <c r="B53" s="115" t="s">
        <v>66</v>
      </c>
      <c r="C53" s="54" t="s">
        <v>164</v>
      </c>
      <c r="D53" s="143" t="s">
        <v>26</v>
      </c>
      <c r="E53" s="144">
        <v>1</v>
      </c>
      <c r="F53" s="109">
        <v>0</v>
      </c>
      <c r="G53" s="88">
        <f t="shared" ref="G53" si="28">ROUND(E53*F53,2)</f>
        <v>0</v>
      </c>
    </row>
    <row r="54" spans="1:11" s="159" customFormat="1" ht="15.75" thickBot="1" x14ac:dyDescent="0.3">
      <c r="A54" s="55" t="s">
        <v>134</v>
      </c>
      <c r="B54" s="114">
        <v>4</v>
      </c>
      <c r="C54" s="56" t="s">
        <v>168</v>
      </c>
      <c r="D54" s="145"/>
      <c r="E54" s="145"/>
      <c r="F54" s="111"/>
      <c r="G54" s="74">
        <f>SUM(G55:G55)</f>
        <v>0</v>
      </c>
    </row>
    <row r="55" spans="1:11" s="159" customFormat="1" ht="26.25" thickBot="1" x14ac:dyDescent="0.3">
      <c r="A55" s="40" t="s">
        <v>134</v>
      </c>
      <c r="B55" s="115" t="s">
        <v>167</v>
      </c>
      <c r="C55" s="54" t="s">
        <v>169</v>
      </c>
      <c r="D55" s="143" t="s">
        <v>26</v>
      </c>
      <c r="E55" s="144">
        <v>1</v>
      </c>
      <c r="F55" s="109">
        <v>0</v>
      </c>
      <c r="G55" s="88">
        <f t="shared" ref="G55" si="29">ROUND(E55*F55,2)</f>
        <v>0</v>
      </c>
    </row>
    <row r="56" spans="1:11" x14ac:dyDescent="0.25">
      <c r="A56" s="118"/>
      <c r="B56" s="13"/>
      <c r="F56" s="121"/>
      <c r="G56" s="122"/>
      <c r="K56" s="10"/>
    </row>
    <row r="57" spans="1:11" x14ac:dyDescent="0.25">
      <c r="A57" s="35" t="s">
        <v>135</v>
      </c>
      <c r="B57" s="36"/>
      <c r="C57" s="37" t="s">
        <v>128</v>
      </c>
      <c r="D57" s="38"/>
      <c r="E57" s="39"/>
      <c r="F57" s="110"/>
      <c r="G57" s="70">
        <f>ROUND(G58+G60+G62+G64,2)</f>
        <v>0</v>
      </c>
      <c r="K57" s="10"/>
    </row>
    <row r="58" spans="1:11" s="159" customFormat="1" ht="15.75" thickBot="1" x14ac:dyDescent="0.3">
      <c r="A58" s="55" t="s">
        <v>135</v>
      </c>
      <c r="B58" s="114">
        <v>1</v>
      </c>
      <c r="C58" s="56" t="s">
        <v>118</v>
      </c>
      <c r="D58" s="57"/>
      <c r="E58" s="57"/>
      <c r="F58" s="57"/>
      <c r="G58" s="74">
        <f t="shared" ref="G58" si="30">SUM(G59:G59)</f>
        <v>0</v>
      </c>
      <c r="H58" s="158"/>
    </row>
    <row r="59" spans="1:11" s="159" customFormat="1" ht="39" thickBot="1" x14ac:dyDescent="0.3">
      <c r="A59" s="40" t="s">
        <v>135</v>
      </c>
      <c r="B59" s="115" t="s">
        <v>64</v>
      </c>
      <c r="C59" s="54" t="s">
        <v>163</v>
      </c>
      <c r="D59" s="143" t="s">
        <v>26</v>
      </c>
      <c r="E59" s="144">
        <v>1</v>
      </c>
      <c r="F59" s="109">
        <v>0</v>
      </c>
      <c r="G59" s="88">
        <f t="shared" ref="G59" si="31">ROUND(E59*F59,2)</f>
        <v>0</v>
      </c>
    </row>
    <row r="60" spans="1:11" s="159" customFormat="1" ht="15.75" thickBot="1" x14ac:dyDescent="0.3">
      <c r="A60" s="55" t="s">
        <v>135</v>
      </c>
      <c r="B60" s="114" t="s">
        <v>28</v>
      </c>
      <c r="C60" s="56" t="s">
        <v>117</v>
      </c>
      <c r="D60" s="145"/>
      <c r="E60" s="145"/>
      <c r="F60" s="111"/>
      <c r="G60" s="74">
        <f t="shared" ref="G60" si="32">SUM(G61:G61)</f>
        <v>0</v>
      </c>
      <c r="H60" s="158"/>
    </row>
    <row r="61" spans="1:11" s="159" customFormat="1" ht="15.75" thickBot="1" x14ac:dyDescent="0.3">
      <c r="A61" s="40" t="s">
        <v>135</v>
      </c>
      <c r="B61" s="115" t="s">
        <v>65</v>
      </c>
      <c r="C61" s="54" t="s">
        <v>166</v>
      </c>
      <c r="D61" s="143" t="s">
        <v>26</v>
      </c>
      <c r="E61" s="144">
        <v>1</v>
      </c>
      <c r="F61" s="109">
        <v>0</v>
      </c>
      <c r="G61" s="88">
        <f t="shared" ref="G61" si="33">ROUND(E61*F61,2)</f>
        <v>0</v>
      </c>
    </row>
    <row r="62" spans="1:11" s="159" customFormat="1" ht="15.75" thickBot="1" x14ac:dyDescent="0.3">
      <c r="A62" s="55" t="s">
        <v>135</v>
      </c>
      <c r="B62" s="114" t="s">
        <v>29</v>
      </c>
      <c r="C62" s="56" t="s">
        <v>119</v>
      </c>
      <c r="D62" s="145"/>
      <c r="E62" s="145"/>
      <c r="F62" s="111"/>
      <c r="G62" s="74">
        <f>SUM(G63)</f>
        <v>0</v>
      </c>
    </row>
    <row r="63" spans="1:11" s="159" customFormat="1" ht="26.25" thickBot="1" x14ac:dyDescent="0.3">
      <c r="A63" s="40" t="s">
        <v>135</v>
      </c>
      <c r="B63" s="115" t="s">
        <v>66</v>
      </c>
      <c r="C63" s="54" t="s">
        <v>164</v>
      </c>
      <c r="D63" s="143" t="s">
        <v>26</v>
      </c>
      <c r="E63" s="144">
        <v>1</v>
      </c>
      <c r="F63" s="109">
        <v>0</v>
      </c>
      <c r="G63" s="88">
        <f t="shared" ref="G63" si="34">ROUND(E63*F63,2)</f>
        <v>0</v>
      </c>
    </row>
    <row r="64" spans="1:11" s="159" customFormat="1" ht="15.75" thickBot="1" x14ac:dyDescent="0.3">
      <c r="A64" s="55" t="s">
        <v>135</v>
      </c>
      <c r="B64" s="114">
        <v>4</v>
      </c>
      <c r="C64" s="56" t="s">
        <v>168</v>
      </c>
      <c r="D64" s="145"/>
      <c r="E64" s="145"/>
      <c r="F64" s="111"/>
      <c r="G64" s="74">
        <f>SUM(G65:G65)</f>
        <v>0</v>
      </c>
    </row>
    <row r="65" spans="1:11" s="159" customFormat="1" ht="26.25" thickBot="1" x14ac:dyDescent="0.3">
      <c r="A65" s="40" t="s">
        <v>135</v>
      </c>
      <c r="B65" s="115" t="s">
        <v>167</v>
      </c>
      <c r="C65" s="54" t="s">
        <v>169</v>
      </c>
      <c r="D65" s="143" t="s">
        <v>26</v>
      </c>
      <c r="E65" s="144">
        <v>1</v>
      </c>
      <c r="F65" s="109">
        <v>0</v>
      </c>
      <c r="G65" s="88">
        <f t="shared" ref="G65" si="35">ROUND(E65*F65,2)</f>
        <v>0</v>
      </c>
    </row>
    <row r="66" spans="1:11" x14ac:dyDescent="0.25">
      <c r="A66" s="23"/>
      <c r="B66" s="24"/>
      <c r="C66" s="25"/>
      <c r="D66" s="19"/>
      <c r="E66" s="9"/>
      <c r="F66" s="120"/>
      <c r="G66" s="71"/>
      <c r="K66" s="10"/>
    </row>
    <row r="67" spans="1:11" s="117" customFormat="1" x14ac:dyDescent="0.25">
      <c r="A67" s="35" t="s">
        <v>136</v>
      </c>
      <c r="B67" s="36"/>
      <c r="C67" s="37" t="s">
        <v>129</v>
      </c>
      <c r="D67" s="38"/>
      <c r="E67" s="39"/>
      <c r="F67" s="110"/>
      <c r="G67" s="70">
        <f>ROUND(G68+G70+G72+G74,2)</f>
        <v>0</v>
      </c>
    </row>
    <row r="68" spans="1:11" s="159" customFormat="1" ht="15.75" thickBot="1" x14ac:dyDescent="0.3">
      <c r="A68" s="55" t="s">
        <v>136</v>
      </c>
      <c r="B68" s="114">
        <v>1</v>
      </c>
      <c r="C68" s="56" t="s">
        <v>118</v>
      </c>
      <c r="D68" s="57"/>
      <c r="E68" s="57"/>
      <c r="F68" s="57"/>
      <c r="G68" s="74">
        <f t="shared" ref="G68" si="36">SUM(G69:G69)</f>
        <v>0</v>
      </c>
      <c r="H68" s="158"/>
    </row>
    <row r="69" spans="1:11" s="159" customFormat="1" ht="39" thickBot="1" x14ac:dyDescent="0.3">
      <c r="A69" s="40" t="s">
        <v>136</v>
      </c>
      <c r="B69" s="115" t="s">
        <v>64</v>
      </c>
      <c r="C69" s="54" t="s">
        <v>163</v>
      </c>
      <c r="D69" s="143" t="s">
        <v>26</v>
      </c>
      <c r="E69" s="144">
        <v>1</v>
      </c>
      <c r="F69" s="109">
        <v>0</v>
      </c>
      <c r="G69" s="88">
        <f t="shared" ref="G69" si="37">ROUND(E69*F69,2)</f>
        <v>0</v>
      </c>
    </row>
    <row r="70" spans="1:11" s="159" customFormat="1" ht="15.75" thickBot="1" x14ac:dyDescent="0.3">
      <c r="A70" s="55" t="s">
        <v>136</v>
      </c>
      <c r="B70" s="114" t="s">
        <v>28</v>
      </c>
      <c r="C70" s="56" t="s">
        <v>117</v>
      </c>
      <c r="D70" s="145"/>
      <c r="E70" s="145"/>
      <c r="F70" s="111"/>
      <c r="G70" s="74">
        <f t="shared" ref="G70" si="38">SUM(G71:G71)</f>
        <v>0</v>
      </c>
      <c r="H70" s="158"/>
    </row>
    <row r="71" spans="1:11" s="159" customFormat="1" ht="15.75" thickBot="1" x14ac:dyDescent="0.3">
      <c r="A71" s="40" t="s">
        <v>136</v>
      </c>
      <c r="B71" s="115" t="s">
        <v>65</v>
      </c>
      <c r="C71" s="54" t="s">
        <v>166</v>
      </c>
      <c r="D71" s="143" t="s">
        <v>26</v>
      </c>
      <c r="E71" s="144">
        <v>1</v>
      </c>
      <c r="F71" s="109">
        <v>0</v>
      </c>
      <c r="G71" s="88">
        <f t="shared" ref="G71" si="39">ROUND(E71*F71,2)</f>
        <v>0</v>
      </c>
    </row>
    <row r="72" spans="1:11" s="159" customFormat="1" ht="15.75" thickBot="1" x14ac:dyDescent="0.3">
      <c r="A72" s="55" t="s">
        <v>136</v>
      </c>
      <c r="B72" s="114" t="s">
        <v>29</v>
      </c>
      <c r="C72" s="56" t="s">
        <v>119</v>
      </c>
      <c r="D72" s="145"/>
      <c r="E72" s="145"/>
      <c r="F72" s="111"/>
      <c r="G72" s="74">
        <f>SUM(G73)</f>
        <v>0</v>
      </c>
    </row>
    <row r="73" spans="1:11" s="159" customFormat="1" ht="26.25" thickBot="1" x14ac:dyDescent="0.3">
      <c r="A73" s="40" t="s">
        <v>136</v>
      </c>
      <c r="B73" s="115" t="s">
        <v>66</v>
      </c>
      <c r="C73" s="54" t="s">
        <v>164</v>
      </c>
      <c r="D73" s="143" t="s">
        <v>26</v>
      </c>
      <c r="E73" s="144">
        <v>1</v>
      </c>
      <c r="F73" s="109">
        <v>0</v>
      </c>
      <c r="G73" s="88">
        <f t="shared" ref="G73" si="40">ROUND(E73*F73,2)</f>
        <v>0</v>
      </c>
    </row>
    <row r="74" spans="1:11" s="159" customFormat="1" ht="15.75" thickBot="1" x14ac:dyDescent="0.3">
      <c r="A74" s="55" t="s">
        <v>136</v>
      </c>
      <c r="B74" s="114">
        <v>4</v>
      </c>
      <c r="C74" s="56" t="s">
        <v>168</v>
      </c>
      <c r="D74" s="145"/>
      <c r="E74" s="145"/>
      <c r="F74" s="111"/>
      <c r="G74" s="74">
        <f>SUM(G75:G75)</f>
        <v>0</v>
      </c>
    </row>
    <row r="75" spans="1:11" s="159" customFormat="1" ht="26.25" thickBot="1" x14ac:dyDescent="0.3">
      <c r="A75" s="40" t="s">
        <v>136</v>
      </c>
      <c r="B75" s="115" t="s">
        <v>167</v>
      </c>
      <c r="C75" s="54" t="s">
        <v>169</v>
      </c>
      <c r="D75" s="143" t="s">
        <v>26</v>
      </c>
      <c r="E75" s="144">
        <v>1</v>
      </c>
      <c r="F75" s="109">
        <v>0</v>
      </c>
      <c r="G75" s="88">
        <f t="shared" ref="G75" si="41">ROUND(E75*F75,2)</f>
        <v>0</v>
      </c>
    </row>
    <row r="76" spans="1:11" x14ac:dyDescent="0.25">
      <c r="A76" s="23"/>
      <c r="B76" s="24"/>
      <c r="C76" s="25"/>
      <c r="D76" s="19"/>
      <c r="E76" s="9"/>
      <c r="F76" s="120"/>
      <c r="G76" s="71"/>
    </row>
    <row r="77" spans="1:11" x14ac:dyDescent="0.25">
      <c r="A77" s="35" t="s">
        <v>137</v>
      </c>
      <c r="B77" s="36"/>
      <c r="C77" s="37" t="s">
        <v>130</v>
      </c>
      <c r="D77" s="38"/>
      <c r="E77" s="39"/>
      <c r="F77" s="110"/>
      <c r="G77" s="70">
        <f>ROUND(G78+G80+G82+G84,2)</f>
        <v>0</v>
      </c>
    </row>
    <row r="78" spans="1:11" s="159" customFormat="1" ht="15.75" thickBot="1" x14ac:dyDescent="0.3">
      <c r="A78" s="55" t="s">
        <v>137</v>
      </c>
      <c r="B78" s="114">
        <v>1</v>
      </c>
      <c r="C78" s="56" t="s">
        <v>118</v>
      </c>
      <c r="D78" s="57"/>
      <c r="E78" s="57"/>
      <c r="F78" s="57"/>
      <c r="G78" s="74">
        <f t="shared" ref="G78" si="42">SUM(G79:G79)</f>
        <v>0</v>
      </c>
      <c r="H78" s="158"/>
    </row>
    <row r="79" spans="1:11" s="159" customFormat="1" ht="39" thickBot="1" x14ac:dyDescent="0.3">
      <c r="A79" s="40" t="s">
        <v>137</v>
      </c>
      <c r="B79" s="115" t="s">
        <v>64</v>
      </c>
      <c r="C79" s="54" t="s">
        <v>163</v>
      </c>
      <c r="D79" s="143" t="s">
        <v>26</v>
      </c>
      <c r="E79" s="144">
        <v>1</v>
      </c>
      <c r="F79" s="109">
        <v>0</v>
      </c>
      <c r="G79" s="88">
        <f t="shared" ref="G79" si="43">ROUND(E79*F79,2)</f>
        <v>0</v>
      </c>
    </row>
    <row r="80" spans="1:11" s="159" customFormat="1" ht="15.75" thickBot="1" x14ac:dyDescent="0.3">
      <c r="A80" s="55" t="s">
        <v>137</v>
      </c>
      <c r="B80" s="114" t="s">
        <v>28</v>
      </c>
      <c r="C80" s="56" t="s">
        <v>117</v>
      </c>
      <c r="D80" s="145"/>
      <c r="E80" s="145"/>
      <c r="F80" s="111"/>
      <c r="G80" s="74">
        <f t="shared" ref="G80" si="44">SUM(G81:G81)</f>
        <v>0</v>
      </c>
      <c r="H80" s="158"/>
    </row>
    <row r="81" spans="1:8" s="159" customFormat="1" ht="15.75" thickBot="1" x14ac:dyDescent="0.3">
      <c r="A81" s="40" t="s">
        <v>137</v>
      </c>
      <c r="B81" s="115" t="s">
        <v>65</v>
      </c>
      <c r="C81" s="54" t="s">
        <v>166</v>
      </c>
      <c r="D81" s="143" t="s">
        <v>26</v>
      </c>
      <c r="E81" s="144">
        <v>1</v>
      </c>
      <c r="F81" s="109">
        <v>0</v>
      </c>
      <c r="G81" s="88">
        <f t="shared" ref="G81" si="45">ROUND(E81*F81,2)</f>
        <v>0</v>
      </c>
    </row>
    <row r="82" spans="1:8" s="159" customFormat="1" ht="15.75" thickBot="1" x14ac:dyDescent="0.3">
      <c r="A82" s="55" t="s">
        <v>137</v>
      </c>
      <c r="B82" s="114" t="s">
        <v>29</v>
      </c>
      <c r="C82" s="56" t="s">
        <v>119</v>
      </c>
      <c r="D82" s="145"/>
      <c r="E82" s="145"/>
      <c r="F82" s="111"/>
      <c r="G82" s="74">
        <f>SUM(G83)</f>
        <v>0</v>
      </c>
    </row>
    <row r="83" spans="1:8" s="159" customFormat="1" ht="26.25" thickBot="1" x14ac:dyDescent="0.3">
      <c r="A83" s="40" t="s">
        <v>137</v>
      </c>
      <c r="B83" s="115" t="s">
        <v>66</v>
      </c>
      <c r="C83" s="54" t="s">
        <v>164</v>
      </c>
      <c r="D83" s="143" t="s">
        <v>26</v>
      </c>
      <c r="E83" s="144">
        <v>1</v>
      </c>
      <c r="F83" s="109">
        <v>0</v>
      </c>
      <c r="G83" s="88">
        <f t="shared" ref="G83" si="46">ROUND(E83*F83,2)</f>
        <v>0</v>
      </c>
    </row>
    <row r="84" spans="1:8" s="159" customFormat="1" ht="15.75" thickBot="1" x14ac:dyDescent="0.3">
      <c r="A84" s="55" t="s">
        <v>137</v>
      </c>
      <c r="B84" s="114">
        <v>4</v>
      </c>
      <c r="C84" s="56" t="s">
        <v>168</v>
      </c>
      <c r="D84" s="145"/>
      <c r="E84" s="145"/>
      <c r="F84" s="111"/>
      <c r="G84" s="74">
        <f>SUM(G85:G85)</f>
        <v>0</v>
      </c>
    </row>
    <row r="85" spans="1:8" s="159" customFormat="1" ht="26.25" thickBot="1" x14ac:dyDescent="0.3">
      <c r="A85" s="40" t="s">
        <v>137</v>
      </c>
      <c r="B85" s="115" t="s">
        <v>167</v>
      </c>
      <c r="C85" s="54" t="s">
        <v>169</v>
      </c>
      <c r="D85" s="143" t="s">
        <v>26</v>
      </c>
      <c r="E85" s="144">
        <v>1</v>
      </c>
      <c r="F85" s="109">
        <v>0</v>
      </c>
      <c r="G85" s="88">
        <f t="shared" ref="G85" si="47">ROUND(E85*F85,2)</f>
        <v>0</v>
      </c>
    </row>
    <row r="86" spans="1:8" x14ac:dyDescent="0.25">
      <c r="A86" s="118"/>
      <c r="B86" s="13"/>
      <c r="F86" s="121"/>
      <c r="G86" s="122"/>
    </row>
    <row r="87" spans="1:8" x14ac:dyDescent="0.25">
      <c r="A87" s="35" t="s">
        <v>138</v>
      </c>
      <c r="B87" s="36"/>
      <c r="C87" s="37" t="s">
        <v>131</v>
      </c>
      <c r="D87" s="38"/>
      <c r="E87" s="39"/>
      <c r="F87" s="110"/>
      <c r="G87" s="70">
        <f>ROUND(G88+G90+G92+G94,2)</f>
        <v>0</v>
      </c>
    </row>
    <row r="88" spans="1:8" s="159" customFormat="1" ht="15.75" thickBot="1" x14ac:dyDescent="0.3">
      <c r="A88" s="55" t="s">
        <v>138</v>
      </c>
      <c r="B88" s="114">
        <v>1</v>
      </c>
      <c r="C88" s="56" t="s">
        <v>118</v>
      </c>
      <c r="D88" s="57"/>
      <c r="E88" s="57"/>
      <c r="F88" s="57"/>
      <c r="G88" s="74">
        <f t="shared" ref="G88" si="48">SUM(G89:G89)</f>
        <v>0</v>
      </c>
      <c r="H88" s="158"/>
    </row>
    <row r="89" spans="1:8" s="159" customFormat="1" ht="39" thickBot="1" x14ac:dyDescent="0.3">
      <c r="A89" s="40" t="s">
        <v>138</v>
      </c>
      <c r="B89" s="115" t="s">
        <v>64</v>
      </c>
      <c r="C89" s="54" t="s">
        <v>163</v>
      </c>
      <c r="D89" s="143" t="s">
        <v>26</v>
      </c>
      <c r="E89" s="144">
        <v>1</v>
      </c>
      <c r="F89" s="109">
        <v>0</v>
      </c>
      <c r="G89" s="88">
        <f t="shared" ref="G89" si="49">ROUND(E89*F89,2)</f>
        <v>0</v>
      </c>
    </row>
    <row r="90" spans="1:8" s="159" customFormat="1" ht="15.75" thickBot="1" x14ac:dyDescent="0.3">
      <c r="A90" s="55" t="s">
        <v>138</v>
      </c>
      <c r="B90" s="114" t="s">
        <v>28</v>
      </c>
      <c r="C90" s="56" t="s">
        <v>117</v>
      </c>
      <c r="D90" s="145"/>
      <c r="E90" s="145"/>
      <c r="F90" s="111"/>
      <c r="G90" s="74">
        <f t="shared" ref="G90" si="50">SUM(G91:G91)</f>
        <v>0</v>
      </c>
      <c r="H90" s="158"/>
    </row>
    <row r="91" spans="1:8" s="159" customFormat="1" ht="15.75" thickBot="1" x14ac:dyDescent="0.3">
      <c r="A91" s="40" t="s">
        <v>138</v>
      </c>
      <c r="B91" s="115" t="s">
        <v>65</v>
      </c>
      <c r="C91" s="54" t="s">
        <v>166</v>
      </c>
      <c r="D91" s="143" t="s">
        <v>26</v>
      </c>
      <c r="E91" s="144">
        <v>1</v>
      </c>
      <c r="F91" s="109">
        <v>0</v>
      </c>
      <c r="G91" s="88">
        <f t="shared" ref="G91" si="51">ROUND(E91*F91,2)</f>
        <v>0</v>
      </c>
    </row>
    <row r="92" spans="1:8" s="159" customFormat="1" ht="15.75" thickBot="1" x14ac:dyDescent="0.3">
      <c r="A92" s="55" t="s">
        <v>138</v>
      </c>
      <c r="B92" s="114" t="s">
        <v>29</v>
      </c>
      <c r="C92" s="56" t="s">
        <v>119</v>
      </c>
      <c r="D92" s="145"/>
      <c r="E92" s="145"/>
      <c r="F92" s="111"/>
      <c r="G92" s="74">
        <f>SUM(G93)</f>
        <v>0</v>
      </c>
    </row>
    <row r="93" spans="1:8" s="159" customFormat="1" ht="26.25" thickBot="1" x14ac:dyDescent="0.3">
      <c r="A93" s="40" t="s">
        <v>138</v>
      </c>
      <c r="B93" s="115" t="s">
        <v>66</v>
      </c>
      <c r="C93" s="54" t="s">
        <v>164</v>
      </c>
      <c r="D93" s="143" t="s">
        <v>26</v>
      </c>
      <c r="E93" s="144">
        <v>1</v>
      </c>
      <c r="F93" s="109">
        <v>0</v>
      </c>
      <c r="G93" s="88">
        <f t="shared" ref="G93" si="52">ROUND(E93*F93,2)</f>
        <v>0</v>
      </c>
    </row>
    <row r="94" spans="1:8" s="159" customFormat="1" ht="15.75" thickBot="1" x14ac:dyDescent="0.3">
      <c r="A94" s="55" t="s">
        <v>138</v>
      </c>
      <c r="B94" s="114">
        <v>4</v>
      </c>
      <c r="C94" s="56" t="s">
        <v>168</v>
      </c>
      <c r="D94" s="145"/>
      <c r="E94" s="145"/>
      <c r="F94" s="111"/>
      <c r="G94" s="74">
        <f>SUM(G95:G95)</f>
        <v>0</v>
      </c>
    </row>
    <row r="95" spans="1:8" s="159" customFormat="1" ht="26.25" thickBot="1" x14ac:dyDescent="0.3">
      <c r="A95" s="40" t="s">
        <v>138</v>
      </c>
      <c r="B95" s="115" t="s">
        <v>167</v>
      </c>
      <c r="C95" s="54" t="s">
        <v>169</v>
      </c>
      <c r="D95" s="143" t="s">
        <v>26</v>
      </c>
      <c r="E95" s="144">
        <v>1</v>
      </c>
      <c r="F95" s="109">
        <v>0</v>
      </c>
      <c r="G95" s="88">
        <f t="shared" ref="G95" si="53">ROUND(E95*F95,2)</f>
        <v>0</v>
      </c>
    </row>
    <row r="96" spans="1:8" x14ac:dyDescent="0.25">
      <c r="A96" s="118"/>
      <c r="B96" s="13"/>
      <c r="F96" s="121"/>
      <c r="G96" s="122"/>
    </row>
    <row r="97" spans="1:8" x14ac:dyDescent="0.25">
      <c r="A97" s="35" t="s">
        <v>139</v>
      </c>
      <c r="B97" s="36"/>
      <c r="C97" s="37" t="s">
        <v>132</v>
      </c>
      <c r="D97" s="38"/>
      <c r="E97" s="39"/>
      <c r="F97" s="110"/>
      <c r="G97" s="70">
        <f>ROUND(G98+G100+G102+G104,2)</f>
        <v>0</v>
      </c>
    </row>
    <row r="98" spans="1:8" s="159" customFormat="1" ht="15.75" thickBot="1" x14ac:dyDescent="0.3">
      <c r="A98" s="55" t="s">
        <v>139</v>
      </c>
      <c r="B98" s="114">
        <v>1</v>
      </c>
      <c r="C98" s="56" t="s">
        <v>118</v>
      </c>
      <c r="D98" s="57"/>
      <c r="E98" s="57"/>
      <c r="F98" s="57"/>
      <c r="G98" s="74">
        <f t="shared" ref="G98" si="54">SUM(G99:G99)</f>
        <v>0</v>
      </c>
      <c r="H98" s="158"/>
    </row>
    <row r="99" spans="1:8" s="159" customFormat="1" ht="39" thickBot="1" x14ac:dyDescent="0.3">
      <c r="A99" s="40" t="s">
        <v>139</v>
      </c>
      <c r="B99" s="115" t="s">
        <v>64</v>
      </c>
      <c r="C99" s="54" t="s">
        <v>163</v>
      </c>
      <c r="D99" s="143" t="s">
        <v>26</v>
      </c>
      <c r="E99" s="144">
        <v>1</v>
      </c>
      <c r="F99" s="109">
        <v>0</v>
      </c>
      <c r="G99" s="88">
        <f t="shared" ref="G99" si="55">ROUND(E99*F99,2)</f>
        <v>0</v>
      </c>
    </row>
    <row r="100" spans="1:8" s="159" customFormat="1" ht="15.75" thickBot="1" x14ac:dyDescent="0.3">
      <c r="A100" s="55" t="s">
        <v>139</v>
      </c>
      <c r="B100" s="114" t="s">
        <v>28</v>
      </c>
      <c r="C100" s="56" t="s">
        <v>117</v>
      </c>
      <c r="D100" s="145"/>
      <c r="E100" s="145"/>
      <c r="F100" s="111"/>
      <c r="G100" s="74">
        <f t="shared" ref="G100" si="56">SUM(G101:G101)</f>
        <v>0</v>
      </c>
      <c r="H100" s="158"/>
    </row>
    <row r="101" spans="1:8" s="159" customFormat="1" ht="15.75" thickBot="1" x14ac:dyDescent="0.3">
      <c r="A101" s="40" t="s">
        <v>139</v>
      </c>
      <c r="B101" s="115" t="s">
        <v>65</v>
      </c>
      <c r="C101" s="54" t="s">
        <v>166</v>
      </c>
      <c r="D101" s="143" t="s">
        <v>26</v>
      </c>
      <c r="E101" s="144">
        <v>1</v>
      </c>
      <c r="F101" s="109">
        <v>0</v>
      </c>
      <c r="G101" s="88">
        <f t="shared" ref="G101" si="57">ROUND(E101*F101,2)</f>
        <v>0</v>
      </c>
    </row>
    <row r="102" spans="1:8" s="159" customFormat="1" ht="15.75" thickBot="1" x14ac:dyDescent="0.3">
      <c r="A102" s="55" t="s">
        <v>139</v>
      </c>
      <c r="B102" s="114" t="s">
        <v>29</v>
      </c>
      <c r="C102" s="56" t="s">
        <v>119</v>
      </c>
      <c r="D102" s="145"/>
      <c r="E102" s="145"/>
      <c r="F102" s="111"/>
      <c r="G102" s="74">
        <f>SUM(G103)</f>
        <v>0</v>
      </c>
    </row>
    <row r="103" spans="1:8" s="159" customFormat="1" ht="26.25" thickBot="1" x14ac:dyDescent="0.3">
      <c r="A103" s="40" t="s">
        <v>139</v>
      </c>
      <c r="B103" s="115" t="s">
        <v>66</v>
      </c>
      <c r="C103" s="54" t="s">
        <v>164</v>
      </c>
      <c r="D103" s="143" t="s">
        <v>26</v>
      </c>
      <c r="E103" s="144">
        <v>1</v>
      </c>
      <c r="F103" s="109">
        <v>0</v>
      </c>
      <c r="G103" s="88">
        <f t="shared" ref="G103" si="58">ROUND(E103*F103,2)</f>
        <v>0</v>
      </c>
    </row>
    <row r="104" spans="1:8" s="159" customFormat="1" ht="15.75" thickBot="1" x14ac:dyDescent="0.3">
      <c r="A104" s="55" t="s">
        <v>139</v>
      </c>
      <c r="B104" s="114">
        <v>4</v>
      </c>
      <c r="C104" s="56" t="s">
        <v>168</v>
      </c>
      <c r="D104" s="145"/>
      <c r="E104" s="145"/>
      <c r="F104" s="111"/>
      <c r="G104" s="74">
        <f>SUM(G105:G105)</f>
        <v>0</v>
      </c>
    </row>
    <row r="105" spans="1:8" s="159" customFormat="1" ht="26.25" thickBot="1" x14ac:dyDescent="0.3">
      <c r="A105" s="40" t="s">
        <v>139</v>
      </c>
      <c r="B105" s="115" t="s">
        <v>167</v>
      </c>
      <c r="C105" s="54" t="s">
        <v>169</v>
      </c>
      <c r="D105" s="143" t="s">
        <v>26</v>
      </c>
      <c r="E105" s="144">
        <v>1</v>
      </c>
      <c r="F105" s="109">
        <v>0</v>
      </c>
      <c r="G105" s="88">
        <f t="shared" ref="G105" si="59">ROUND(E105*F105,2)</f>
        <v>0</v>
      </c>
    </row>
    <row r="106" spans="1:8" x14ac:dyDescent="0.25">
      <c r="A106" s="118"/>
      <c r="B106" s="13"/>
      <c r="F106" s="121"/>
      <c r="G106" s="122"/>
    </row>
    <row r="107" spans="1:8" x14ac:dyDescent="0.25">
      <c r="A107" s="35" t="s">
        <v>140</v>
      </c>
      <c r="B107" s="36"/>
      <c r="C107" s="37" t="s">
        <v>133</v>
      </c>
      <c r="D107" s="38"/>
      <c r="E107" s="39"/>
      <c r="F107" s="110"/>
      <c r="G107" s="70">
        <f>ROUND(G108+G110+G112+G114,2)</f>
        <v>0</v>
      </c>
    </row>
    <row r="108" spans="1:8" s="159" customFormat="1" ht="15.75" thickBot="1" x14ac:dyDescent="0.3">
      <c r="A108" s="55" t="s">
        <v>140</v>
      </c>
      <c r="B108" s="114">
        <v>1</v>
      </c>
      <c r="C108" s="56" t="s">
        <v>118</v>
      </c>
      <c r="D108" s="57"/>
      <c r="E108" s="57"/>
      <c r="F108" s="57"/>
      <c r="G108" s="74">
        <f t="shared" ref="G108" si="60">SUM(G109:G109)</f>
        <v>0</v>
      </c>
      <c r="H108" s="158"/>
    </row>
    <row r="109" spans="1:8" s="159" customFormat="1" ht="39" thickBot="1" x14ac:dyDescent="0.3">
      <c r="A109" s="40" t="s">
        <v>140</v>
      </c>
      <c r="B109" s="115" t="s">
        <v>64</v>
      </c>
      <c r="C109" s="54" t="s">
        <v>163</v>
      </c>
      <c r="D109" s="143" t="s">
        <v>26</v>
      </c>
      <c r="E109" s="144">
        <v>1</v>
      </c>
      <c r="F109" s="109">
        <v>0</v>
      </c>
      <c r="G109" s="88">
        <f t="shared" ref="G109" si="61">ROUND(E109*F109,2)</f>
        <v>0</v>
      </c>
    </row>
    <row r="110" spans="1:8" s="159" customFormat="1" ht="15.75" thickBot="1" x14ac:dyDescent="0.3">
      <c r="A110" s="55" t="s">
        <v>140</v>
      </c>
      <c r="B110" s="114" t="s">
        <v>28</v>
      </c>
      <c r="C110" s="56" t="s">
        <v>117</v>
      </c>
      <c r="D110" s="145"/>
      <c r="E110" s="145"/>
      <c r="F110" s="111"/>
      <c r="G110" s="74">
        <f t="shared" ref="G110" si="62">SUM(G111:G111)</f>
        <v>0</v>
      </c>
      <c r="H110" s="158"/>
    </row>
    <row r="111" spans="1:8" s="159" customFormat="1" ht="15.75" thickBot="1" x14ac:dyDescent="0.3">
      <c r="A111" s="40" t="s">
        <v>140</v>
      </c>
      <c r="B111" s="115" t="s">
        <v>65</v>
      </c>
      <c r="C111" s="54" t="s">
        <v>166</v>
      </c>
      <c r="D111" s="143" t="s">
        <v>26</v>
      </c>
      <c r="E111" s="144">
        <v>1</v>
      </c>
      <c r="F111" s="109">
        <v>0</v>
      </c>
      <c r="G111" s="88">
        <f t="shared" ref="G111" si="63">ROUND(E111*F111,2)</f>
        <v>0</v>
      </c>
    </row>
    <row r="112" spans="1:8" s="159" customFormat="1" ht="15.75" thickBot="1" x14ac:dyDescent="0.3">
      <c r="A112" s="55" t="s">
        <v>140</v>
      </c>
      <c r="B112" s="114" t="s">
        <v>29</v>
      </c>
      <c r="C112" s="56" t="s">
        <v>119</v>
      </c>
      <c r="D112" s="145"/>
      <c r="E112" s="145"/>
      <c r="F112" s="111"/>
      <c r="G112" s="74">
        <f>SUM(G113)</f>
        <v>0</v>
      </c>
    </row>
    <row r="113" spans="1:7" s="159" customFormat="1" ht="26.25" thickBot="1" x14ac:dyDescent="0.3">
      <c r="A113" s="40" t="s">
        <v>140</v>
      </c>
      <c r="B113" s="115" t="s">
        <v>66</v>
      </c>
      <c r="C113" s="54" t="s">
        <v>164</v>
      </c>
      <c r="D113" s="143" t="s">
        <v>26</v>
      </c>
      <c r="E113" s="144">
        <v>1</v>
      </c>
      <c r="F113" s="109">
        <v>0</v>
      </c>
      <c r="G113" s="88">
        <f t="shared" ref="G113" si="64">ROUND(E113*F113,2)</f>
        <v>0</v>
      </c>
    </row>
    <row r="114" spans="1:7" s="159" customFormat="1" ht="15.75" thickBot="1" x14ac:dyDescent="0.3">
      <c r="A114" s="55" t="s">
        <v>140</v>
      </c>
      <c r="B114" s="114">
        <v>4</v>
      </c>
      <c r="C114" s="56" t="s">
        <v>168</v>
      </c>
      <c r="D114" s="145"/>
      <c r="E114" s="145"/>
      <c r="F114" s="111"/>
      <c r="G114" s="74">
        <f>SUM(G115:G115)</f>
        <v>0</v>
      </c>
    </row>
    <row r="115" spans="1:7" s="159" customFormat="1" ht="26.25" thickBot="1" x14ac:dyDescent="0.3">
      <c r="A115" s="40" t="s">
        <v>140</v>
      </c>
      <c r="B115" s="115" t="s">
        <v>167</v>
      </c>
      <c r="C115" s="54" t="s">
        <v>169</v>
      </c>
      <c r="D115" s="143" t="s">
        <v>26</v>
      </c>
      <c r="E115" s="144">
        <v>1</v>
      </c>
      <c r="F115" s="109">
        <v>0</v>
      </c>
      <c r="G115" s="88">
        <f t="shared" ref="G115" si="65">ROUND(E115*F115,2)</f>
        <v>0</v>
      </c>
    </row>
    <row r="116" spans="1:7" ht="15.75" thickBot="1" x14ac:dyDescent="0.3">
      <c r="A116" s="118"/>
      <c r="B116" s="13"/>
      <c r="F116" s="121"/>
      <c r="G116" s="122"/>
    </row>
    <row r="117" spans="1:7" ht="15.75" thickBot="1" x14ac:dyDescent="0.3">
      <c r="A117" s="175" t="s">
        <v>120</v>
      </c>
      <c r="B117" s="176"/>
      <c r="C117" s="176"/>
      <c r="D117" s="176"/>
      <c r="E117" s="176"/>
      <c r="F117" s="76"/>
      <c r="G117" s="75">
        <f>G7+G17+G27+G37+G47+G57+G67+G77+G87+G97+G107</f>
        <v>0</v>
      </c>
    </row>
  </sheetData>
  <sheetProtection algorithmName="SHA-512" hashValue="Rd159OJ1+A/BLTogZTafEJ2PU8R/medtN4wwkjcUrAXZ9IEoarDig82v9Dj73LrEbY82ramykgX1UKjW4w8hbg==" saltValue="dN9L4NCw96uDSzb5qqUFXA==" spinCount="100000" sheet="1" objects="1" scenarios="1"/>
  <mergeCells count="5">
    <mergeCell ref="A117:E117"/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FBA49-AE32-4847-B96A-62CE01F97C00}">
  <dimension ref="A1:H20"/>
  <sheetViews>
    <sheetView topLeftCell="A2" workbookViewId="0">
      <selection activeCell="G20" sqref="G20"/>
    </sheetView>
  </sheetViews>
  <sheetFormatPr defaultRowHeight="15" x14ac:dyDescent="0.25"/>
  <cols>
    <col min="1" max="1" width="5.7109375" style="162" customWidth="1"/>
    <col min="2" max="2" width="5.7109375" style="163" customWidth="1"/>
    <col min="3" max="3" width="30.7109375" style="13" customWidth="1"/>
    <col min="4" max="4" width="9.140625" style="13"/>
    <col min="5" max="5" width="11.7109375" style="13" customWidth="1"/>
    <col min="6" max="6" width="11.7109375" style="163" customWidth="1"/>
    <col min="7" max="7" width="11.7109375" style="164" customWidth="1"/>
    <col min="8" max="16384" width="9.140625" style="13"/>
  </cols>
  <sheetData>
    <row r="1" spans="1:8" ht="33" customHeight="1" x14ac:dyDescent="0.25">
      <c r="A1" s="165" t="s">
        <v>115</v>
      </c>
      <c r="B1" s="166"/>
      <c r="C1" s="166"/>
      <c r="D1" s="166"/>
      <c r="E1" s="166"/>
      <c r="F1" s="166"/>
      <c r="G1" s="167"/>
    </row>
    <row r="2" spans="1:8" ht="18" customHeight="1" x14ac:dyDescent="0.25">
      <c r="A2" s="168" t="s">
        <v>197</v>
      </c>
      <c r="B2" s="169"/>
      <c r="C2" s="169"/>
      <c r="D2" s="169"/>
      <c r="E2" s="169"/>
      <c r="F2" s="169"/>
      <c r="G2" s="170"/>
      <c r="H2" s="161"/>
    </row>
    <row r="3" spans="1:8" ht="105.6" customHeight="1" x14ac:dyDescent="0.25">
      <c r="A3" s="177" t="s">
        <v>174</v>
      </c>
      <c r="B3" s="178"/>
      <c r="C3" s="178"/>
      <c r="D3" s="178"/>
      <c r="E3" s="178"/>
      <c r="F3" s="178"/>
      <c r="G3" s="179"/>
    </row>
    <row r="4" spans="1:8" ht="16.149999999999999" customHeight="1" thickBot="1" x14ac:dyDescent="0.3">
      <c r="A4" s="174" t="s">
        <v>0</v>
      </c>
      <c r="B4" s="174"/>
      <c r="C4" s="174"/>
      <c r="D4" s="174"/>
      <c r="E4" s="174"/>
      <c r="F4" s="174"/>
      <c r="G4" s="180"/>
    </row>
    <row r="5" spans="1:8" ht="15.75" thickBot="1" x14ac:dyDescent="0.3">
      <c r="A5" s="14" t="s">
        <v>1</v>
      </c>
      <c r="B5" s="15" t="s">
        <v>2</v>
      </c>
      <c r="C5" s="16" t="s">
        <v>3</v>
      </c>
      <c r="D5" s="17" t="s">
        <v>4</v>
      </c>
      <c r="E5" s="17" t="s">
        <v>5</v>
      </c>
      <c r="F5" s="18" t="s">
        <v>6</v>
      </c>
      <c r="G5" s="68" t="s">
        <v>7</v>
      </c>
    </row>
    <row r="6" spans="1:8" x14ac:dyDescent="0.25">
      <c r="A6" s="91"/>
      <c r="B6" s="91"/>
      <c r="C6" s="92"/>
      <c r="D6" s="93"/>
      <c r="E6" s="93"/>
      <c r="F6" s="94"/>
      <c r="G6" s="95"/>
    </row>
    <row r="7" spans="1:8" s="117" customFormat="1" ht="15.75" thickBot="1" x14ac:dyDescent="0.3">
      <c r="A7" s="35" t="s">
        <v>176</v>
      </c>
      <c r="B7" s="36"/>
      <c r="C7" s="37" t="s">
        <v>202</v>
      </c>
      <c r="D7" s="38"/>
      <c r="E7" s="39"/>
      <c r="F7" s="110"/>
      <c r="G7" s="70">
        <f>ROUND(G8+G10+G12,2)</f>
        <v>0</v>
      </c>
    </row>
    <row r="8" spans="1:8" s="117" customFormat="1" ht="15.75" thickBot="1" x14ac:dyDescent="0.3">
      <c r="A8" s="40" t="s">
        <v>176</v>
      </c>
      <c r="B8" s="115" t="s">
        <v>179</v>
      </c>
      <c r="C8" s="54" t="s">
        <v>198</v>
      </c>
      <c r="D8" s="143" t="s">
        <v>26</v>
      </c>
      <c r="E8" s="144">
        <v>1</v>
      </c>
      <c r="F8" s="109">
        <v>0</v>
      </c>
      <c r="G8" s="88">
        <f t="shared" ref="G8" si="0">ROUND(E8*F8,2)</f>
        <v>0</v>
      </c>
    </row>
    <row r="9" spans="1:8" s="117" customFormat="1" ht="15.75" thickBot="1" x14ac:dyDescent="0.3">
      <c r="A9" s="40"/>
      <c r="B9" s="115"/>
      <c r="C9" s="156"/>
      <c r="D9" s="146"/>
      <c r="E9" s="147"/>
      <c r="F9" s="123"/>
      <c r="G9" s="88"/>
    </row>
    <row r="10" spans="1:8" s="159" customFormat="1" ht="15.75" thickBot="1" x14ac:dyDescent="0.3">
      <c r="A10" s="40" t="s">
        <v>176</v>
      </c>
      <c r="B10" s="115" t="s">
        <v>180</v>
      </c>
      <c r="C10" s="54" t="s">
        <v>199</v>
      </c>
      <c r="D10" s="143" t="s">
        <v>26</v>
      </c>
      <c r="E10" s="144">
        <v>1</v>
      </c>
      <c r="F10" s="109">
        <v>0</v>
      </c>
      <c r="G10" s="88">
        <f t="shared" ref="G10" si="1">ROUND(E10*F10,2)</f>
        <v>0</v>
      </c>
      <c r="H10" s="158"/>
    </row>
    <row r="11" spans="1:8" s="159" customFormat="1" ht="15.75" thickBot="1" x14ac:dyDescent="0.3">
      <c r="A11" s="40"/>
      <c r="B11" s="115"/>
      <c r="C11" s="156"/>
      <c r="D11" s="146"/>
      <c r="E11" s="147"/>
      <c r="F11" s="123"/>
      <c r="G11" s="88"/>
    </row>
    <row r="12" spans="1:8" s="159" customFormat="1" ht="15.75" thickBot="1" x14ac:dyDescent="0.3">
      <c r="A12" s="40" t="s">
        <v>176</v>
      </c>
      <c r="B12" s="115" t="s">
        <v>181</v>
      </c>
      <c r="C12" s="54" t="s">
        <v>200</v>
      </c>
      <c r="D12" s="143" t="s">
        <v>26</v>
      </c>
      <c r="E12" s="144">
        <v>1</v>
      </c>
      <c r="F12" s="109">
        <v>0</v>
      </c>
      <c r="G12" s="88">
        <f t="shared" ref="G12" si="2">ROUND(E12*F12,2)</f>
        <v>0</v>
      </c>
      <c r="H12" s="158"/>
    </row>
    <row r="13" spans="1:8" s="159" customFormat="1" x14ac:dyDescent="0.25">
      <c r="A13" s="40"/>
      <c r="B13" s="115"/>
      <c r="C13" s="156"/>
      <c r="D13" s="146"/>
      <c r="E13" s="147"/>
      <c r="F13" s="123"/>
      <c r="G13" s="88"/>
    </row>
    <row r="14" spans="1:8" s="117" customFormat="1" ht="26.25" thickBot="1" x14ac:dyDescent="0.3">
      <c r="A14" s="35" t="s">
        <v>177</v>
      </c>
      <c r="B14" s="36"/>
      <c r="C14" s="37" t="s">
        <v>183</v>
      </c>
      <c r="D14" s="38"/>
      <c r="E14" s="39"/>
      <c r="F14" s="110"/>
      <c r="G14" s="70">
        <f>ROUND(G15,2)</f>
        <v>0</v>
      </c>
    </row>
    <row r="15" spans="1:8" s="117" customFormat="1" ht="26.25" thickBot="1" x14ac:dyDescent="0.3">
      <c r="A15" s="40" t="s">
        <v>177</v>
      </c>
      <c r="B15" s="115" t="s">
        <v>179</v>
      </c>
      <c r="C15" s="54" t="s">
        <v>182</v>
      </c>
      <c r="D15" s="143" t="s">
        <v>26</v>
      </c>
      <c r="E15" s="144">
        <v>1</v>
      </c>
      <c r="F15" s="109">
        <v>0</v>
      </c>
      <c r="G15" s="88">
        <f t="shared" ref="G15" si="3">ROUND(E15*F15,2)</f>
        <v>0</v>
      </c>
    </row>
    <row r="16" spans="1:8" s="117" customFormat="1" x14ac:dyDescent="0.25">
      <c r="A16" s="40"/>
      <c r="B16" s="115"/>
      <c r="C16" s="156"/>
      <c r="D16" s="146"/>
      <c r="E16" s="147"/>
      <c r="F16" s="123"/>
      <c r="G16" s="88"/>
    </row>
    <row r="17" spans="1:7" s="117" customFormat="1" ht="15.75" thickBot="1" x14ac:dyDescent="0.3">
      <c r="A17" s="35" t="s">
        <v>178</v>
      </c>
      <c r="B17" s="36"/>
      <c r="C17" s="37" t="s">
        <v>184</v>
      </c>
      <c r="D17" s="38"/>
      <c r="E17" s="39"/>
      <c r="F17" s="110"/>
      <c r="G17" s="70">
        <f>ROUND(G18,2)</f>
        <v>0</v>
      </c>
    </row>
    <row r="18" spans="1:7" s="117" customFormat="1" ht="15.75" thickBot="1" x14ac:dyDescent="0.3">
      <c r="A18" s="40" t="s">
        <v>178</v>
      </c>
      <c r="B18" s="115" t="s">
        <v>179</v>
      </c>
      <c r="C18" s="54" t="s">
        <v>184</v>
      </c>
      <c r="D18" s="143" t="s">
        <v>26</v>
      </c>
      <c r="E18" s="144">
        <v>1</v>
      </c>
      <c r="F18" s="109">
        <v>0</v>
      </c>
      <c r="G18" s="88">
        <f t="shared" ref="G18" si="4">ROUND(E18*F18,2)</f>
        <v>0</v>
      </c>
    </row>
    <row r="19" spans="1:7" ht="15.75" thickBot="1" x14ac:dyDescent="0.3">
      <c r="A19" s="118"/>
      <c r="B19" s="13"/>
      <c r="F19" s="121"/>
      <c r="G19" s="122"/>
    </row>
    <row r="20" spans="1:7" ht="15.75" thickBot="1" x14ac:dyDescent="0.3">
      <c r="A20" s="175" t="s">
        <v>120</v>
      </c>
      <c r="B20" s="176"/>
      <c r="C20" s="176"/>
      <c r="D20" s="176"/>
      <c r="E20" s="176"/>
      <c r="F20" s="76"/>
      <c r="G20" s="75">
        <f>G7+G14+G17</f>
        <v>0</v>
      </c>
    </row>
  </sheetData>
  <sheetProtection algorithmName="SHA-512" hashValue="DWFhncAfl5PsyMjAWKu7bwrVa0l+EslJq4Llh3qUTkp54r4j9SBQQgc1tK4ZtoLG6IESa+TFrKsJpCMb4ooAGg==" saltValue="Hgy164F/eIpYTLmliS66vQ==" spinCount="100000" sheet="1" objects="1" scenarios="1"/>
  <mergeCells count="5">
    <mergeCell ref="A1:G1"/>
    <mergeCell ref="A2:G2"/>
    <mergeCell ref="A3:G3"/>
    <mergeCell ref="A4:G4"/>
    <mergeCell ref="A20: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G44"/>
  <sheetViews>
    <sheetView showWhiteSpace="0" view="pageLayout" zoomScale="85" zoomScaleNormal="100" zoomScalePageLayoutView="85" workbookViewId="0">
      <selection activeCell="C10" sqref="C10"/>
    </sheetView>
  </sheetViews>
  <sheetFormatPr defaultColWidth="8.85546875" defaultRowHeight="15" x14ac:dyDescent="0.25"/>
  <cols>
    <col min="1" max="2" width="5.7109375" style="80" customWidth="1"/>
    <col min="3" max="3" width="30.7109375" style="80" customWidth="1"/>
    <col min="4" max="4" width="8.85546875" style="80"/>
    <col min="5" max="5" width="11.7109375" style="62" customWidth="1"/>
    <col min="6" max="6" width="11.7109375" style="77" customWidth="1"/>
    <col min="7" max="7" width="11.7109375" style="82" customWidth="1"/>
    <col min="8" max="16384" width="8.85546875" style="13"/>
  </cols>
  <sheetData>
    <row r="1" spans="1:7" s="58" customFormat="1" ht="25.15" customHeight="1" x14ac:dyDescent="0.25">
      <c r="A1" s="165" t="s">
        <v>115</v>
      </c>
      <c r="B1" s="166"/>
      <c r="C1" s="166"/>
      <c r="D1" s="166"/>
      <c r="E1" s="166"/>
      <c r="F1" s="166"/>
      <c r="G1" s="167"/>
    </row>
    <row r="2" spans="1:7" s="58" customFormat="1" ht="35.1" customHeight="1" x14ac:dyDescent="0.25">
      <c r="A2" s="168" t="s">
        <v>194</v>
      </c>
      <c r="B2" s="169"/>
      <c r="C2" s="169"/>
      <c r="D2" s="169"/>
      <c r="E2" s="169"/>
      <c r="F2" s="169"/>
      <c r="G2" s="170"/>
    </row>
    <row r="3" spans="1:7" s="58" customFormat="1" ht="73.150000000000006" customHeight="1" x14ac:dyDescent="0.25">
      <c r="A3" s="177" t="s">
        <v>174</v>
      </c>
      <c r="B3" s="178"/>
      <c r="C3" s="178"/>
      <c r="D3" s="178"/>
      <c r="E3" s="178"/>
      <c r="F3" s="178"/>
      <c r="G3" s="179"/>
    </row>
    <row r="4" spans="1:7" s="58" customFormat="1" ht="15" customHeight="1" thickBot="1" x14ac:dyDescent="0.3">
      <c r="A4" s="174" t="s">
        <v>0</v>
      </c>
      <c r="B4" s="174"/>
      <c r="C4" s="174"/>
      <c r="D4" s="174"/>
      <c r="E4" s="174"/>
      <c r="F4" s="174"/>
      <c r="G4" s="174"/>
    </row>
    <row r="5" spans="1:7" s="58" customFormat="1" ht="15" customHeight="1" thickBot="1" x14ac:dyDescent="0.3">
      <c r="A5" s="14" t="s">
        <v>1</v>
      </c>
      <c r="B5" s="15" t="s">
        <v>2</v>
      </c>
      <c r="C5" s="16" t="s">
        <v>3</v>
      </c>
      <c r="D5" s="17" t="s">
        <v>4</v>
      </c>
      <c r="E5" s="84" t="s">
        <v>5</v>
      </c>
      <c r="F5" s="18" t="s">
        <v>6</v>
      </c>
      <c r="G5" s="68" t="s">
        <v>7</v>
      </c>
    </row>
    <row r="6" spans="1:7" s="58" customFormat="1" ht="15" customHeight="1" x14ac:dyDescent="0.25">
      <c r="A6" s="3"/>
      <c r="B6" s="3"/>
      <c r="C6" s="78"/>
      <c r="D6" s="6"/>
      <c r="E6" s="7"/>
      <c r="F6" s="77"/>
      <c r="G6" s="82"/>
    </row>
    <row r="7" spans="1:7" s="58" customFormat="1" ht="15" customHeight="1" thickBot="1" x14ac:dyDescent="0.3">
      <c r="A7" s="49" t="s">
        <v>159</v>
      </c>
      <c r="B7" s="52"/>
      <c r="C7" s="51" t="s">
        <v>20</v>
      </c>
      <c r="D7" s="52"/>
      <c r="E7" s="53"/>
      <c r="F7" s="89"/>
      <c r="G7" s="66">
        <f>SUM(G8:G11)</f>
        <v>0</v>
      </c>
    </row>
    <row r="8" spans="1:7" s="60" customFormat="1" ht="15.75" thickBot="1" x14ac:dyDescent="0.3">
      <c r="A8" s="59" t="s">
        <v>159</v>
      </c>
      <c r="B8" s="48" t="s">
        <v>99</v>
      </c>
      <c r="C8" s="96" t="s">
        <v>196</v>
      </c>
      <c r="D8" s="143" t="s">
        <v>26</v>
      </c>
      <c r="E8" s="149">
        <v>1</v>
      </c>
      <c r="F8" s="107">
        <v>0</v>
      </c>
      <c r="G8" s="88">
        <f t="shared" ref="G8:G10" si="0">ROUND(E8*F8,2)</f>
        <v>0</v>
      </c>
    </row>
    <row r="9" spans="1:7" s="60" customFormat="1" ht="15.75" thickBot="1" x14ac:dyDescent="0.3">
      <c r="A9" s="59" t="s">
        <v>159</v>
      </c>
      <c r="B9" s="33">
        <v>2</v>
      </c>
      <c r="C9" s="97" t="s">
        <v>21</v>
      </c>
      <c r="D9" s="143" t="s">
        <v>26</v>
      </c>
      <c r="E9" s="149">
        <v>1</v>
      </c>
      <c r="F9" s="107">
        <v>0</v>
      </c>
      <c r="G9" s="88">
        <f t="shared" si="0"/>
        <v>0</v>
      </c>
    </row>
    <row r="10" spans="1:7" s="60" customFormat="1" ht="39.75" thickBot="1" x14ac:dyDescent="0.3">
      <c r="A10" s="59" t="s">
        <v>159</v>
      </c>
      <c r="B10" s="48" t="s">
        <v>29</v>
      </c>
      <c r="C10" s="97" t="s">
        <v>185</v>
      </c>
      <c r="D10" s="143" t="s">
        <v>26</v>
      </c>
      <c r="E10" s="149">
        <v>1</v>
      </c>
      <c r="F10" s="107">
        <v>0</v>
      </c>
      <c r="G10" s="88">
        <f t="shared" si="0"/>
        <v>0</v>
      </c>
    </row>
    <row r="11" spans="1:7" s="60" customFormat="1" ht="27" thickBot="1" x14ac:dyDescent="0.3">
      <c r="A11" s="59" t="s">
        <v>159</v>
      </c>
      <c r="B11" s="33" t="s">
        <v>30</v>
      </c>
      <c r="C11" s="97" t="s">
        <v>203</v>
      </c>
      <c r="D11" s="143" t="s">
        <v>26</v>
      </c>
      <c r="E11" s="149">
        <v>1</v>
      </c>
      <c r="F11" s="157">
        <v>0</v>
      </c>
      <c r="G11" s="88">
        <f t="shared" ref="G11" si="1">ROUND(E11*F11,2)</f>
        <v>0</v>
      </c>
    </row>
    <row r="12" spans="1:7" x14ac:dyDescent="0.25">
      <c r="A12" s="61"/>
      <c r="B12" s="12"/>
      <c r="C12" s="98"/>
      <c r="D12" s="150"/>
      <c r="E12" s="151"/>
      <c r="F12" s="86"/>
      <c r="G12" s="152"/>
    </row>
    <row r="13" spans="1:7" ht="15.75" thickBot="1" x14ac:dyDescent="0.3">
      <c r="A13" s="49" t="s">
        <v>160</v>
      </c>
      <c r="B13" s="50"/>
      <c r="C13" s="51" t="s">
        <v>22</v>
      </c>
      <c r="D13" s="153"/>
      <c r="E13" s="154"/>
      <c r="F13" s="90"/>
      <c r="G13" s="155">
        <f>SUM(G14:G14)</f>
        <v>0</v>
      </c>
    </row>
    <row r="14" spans="1:7" s="60" customFormat="1" ht="15.75" thickBot="1" x14ac:dyDescent="0.3">
      <c r="A14" s="59" t="s">
        <v>160</v>
      </c>
      <c r="B14" s="33">
        <v>1</v>
      </c>
      <c r="C14" s="97" t="s">
        <v>188</v>
      </c>
      <c r="D14" s="143" t="s">
        <v>26</v>
      </c>
      <c r="E14" s="149">
        <v>1</v>
      </c>
      <c r="F14" s="107">
        <v>0</v>
      </c>
      <c r="G14" s="88">
        <f t="shared" ref="G14" si="2">ROUND(E14*F14,2)</f>
        <v>0</v>
      </c>
    </row>
    <row r="15" spans="1:7" x14ac:dyDescent="0.25">
      <c r="A15" s="61"/>
      <c r="B15" s="104"/>
      <c r="C15" s="98"/>
      <c r="D15" s="150"/>
      <c r="E15" s="151"/>
      <c r="F15" s="86"/>
      <c r="G15" s="152"/>
    </row>
    <row r="16" spans="1:7" ht="15.75" thickBot="1" x14ac:dyDescent="0.3">
      <c r="A16" s="49" t="s">
        <v>161</v>
      </c>
      <c r="B16" s="50"/>
      <c r="C16" s="51" t="s">
        <v>23</v>
      </c>
      <c r="D16" s="153"/>
      <c r="E16" s="154"/>
      <c r="F16" s="90"/>
      <c r="G16" s="155">
        <f>SUM(G17:G20)</f>
        <v>0</v>
      </c>
    </row>
    <row r="17" spans="1:7" s="60" customFormat="1" ht="27" thickBot="1" x14ac:dyDescent="0.3">
      <c r="A17" s="59" t="s">
        <v>161</v>
      </c>
      <c r="B17" s="48" t="s">
        <v>99</v>
      </c>
      <c r="C17" s="96" t="s">
        <v>186</v>
      </c>
      <c r="D17" s="143" t="s">
        <v>26</v>
      </c>
      <c r="E17" s="149">
        <v>1</v>
      </c>
      <c r="F17" s="107">
        <v>0</v>
      </c>
      <c r="G17" s="88">
        <f t="shared" ref="G17:G20" si="3">ROUND(E17*F17,2)</f>
        <v>0</v>
      </c>
    </row>
    <row r="18" spans="1:7" s="60" customFormat="1" ht="15.75" thickBot="1" x14ac:dyDescent="0.3">
      <c r="A18" s="59" t="s">
        <v>161</v>
      </c>
      <c r="B18" s="33" t="s">
        <v>28</v>
      </c>
      <c r="C18" s="97" t="s">
        <v>187</v>
      </c>
      <c r="D18" s="143" t="s">
        <v>26</v>
      </c>
      <c r="E18" s="149">
        <v>1</v>
      </c>
      <c r="F18" s="107">
        <v>0</v>
      </c>
      <c r="G18" s="88">
        <f t="shared" si="3"/>
        <v>0</v>
      </c>
    </row>
    <row r="19" spans="1:7" s="60" customFormat="1" ht="39.75" thickBot="1" x14ac:dyDescent="0.3">
      <c r="A19" s="59" t="s">
        <v>161</v>
      </c>
      <c r="B19" s="48" t="s">
        <v>31</v>
      </c>
      <c r="C19" s="96" t="s">
        <v>24</v>
      </c>
      <c r="D19" s="143" t="s">
        <v>26</v>
      </c>
      <c r="E19" s="149">
        <v>1</v>
      </c>
      <c r="F19" s="107">
        <v>0</v>
      </c>
      <c r="G19" s="88">
        <f t="shared" si="3"/>
        <v>0</v>
      </c>
    </row>
    <row r="20" spans="1:7" s="60" customFormat="1" ht="15.75" thickBot="1" x14ac:dyDescent="0.3">
      <c r="A20" s="59" t="s">
        <v>161</v>
      </c>
      <c r="B20" s="33" t="s">
        <v>100</v>
      </c>
      <c r="C20" s="97" t="s">
        <v>25</v>
      </c>
      <c r="D20" s="143" t="s">
        <v>26</v>
      </c>
      <c r="E20" s="149">
        <v>1</v>
      </c>
      <c r="F20" s="107">
        <v>0</v>
      </c>
      <c r="G20" s="88">
        <f t="shared" si="3"/>
        <v>0</v>
      </c>
    </row>
    <row r="21" spans="1:7" ht="15.75" thickBot="1" x14ac:dyDescent="0.3">
      <c r="B21" s="81"/>
      <c r="C21" s="79"/>
      <c r="F21" s="87"/>
      <c r="G21" s="99"/>
    </row>
    <row r="22" spans="1:7" ht="15.75" thickBot="1" x14ac:dyDescent="0.3">
      <c r="A22" s="175" t="s">
        <v>195</v>
      </c>
      <c r="B22" s="176"/>
      <c r="C22" s="176"/>
      <c r="D22" s="176"/>
      <c r="E22" s="176"/>
      <c r="F22" s="85"/>
      <c r="G22" s="67">
        <f>G7+G13+G16</f>
        <v>0</v>
      </c>
    </row>
    <row r="23" spans="1:7" x14ac:dyDescent="0.25">
      <c r="B23" s="81"/>
      <c r="C23" s="79"/>
      <c r="G23" s="83"/>
    </row>
    <row r="24" spans="1:7" x14ac:dyDescent="0.25">
      <c r="B24" s="81"/>
      <c r="C24" s="79"/>
      <c r="G24" s="83"/>
    </row>
    <row r="25" spans="1:7" x14ac:dyDescent="0.25">
      <c r="B25" s="81"/>
      <c r="C25" s="79"/>
      <c r="G25" s="83"/>
    </row>
    <row r="26" spans="1:7" x14ac:dyDescent="0.25">
      <c r="B26" s="81"/>
      <c r="C26" s="79"/>
      <c r="G26" s="83"/>
    </row>
    <row r="27" spans="1:7" x14ac:dyDescent="0.25">
      <c r="B27" s="81"/>
      <c r="C27" s="79"/>
      <c r="G27" s="83"/>
    </row>
    <row r="28" spans="1:7" x14ac:dyDescent="0.25">
      <c r="B28" s="81"/>
      <c r="C28" s="79"/>
      <c r="G28" s="83"/>
    </row>
    <row r="29" spans="1:7" x14ac:dyDescent="0.25">
      <c r="B29" s="81"/>
      <c r="C29" s="79"/>
      <c r="G29" s="83"/>
    </row>
    <row r="30" spans="1:7" x14ac:dyDescent="0.25">
      <c r="B30" s="81"/>
      <c r="C30" s="79"/>
      <c r="G30" s="83"/>
    </row>
    <row r="31" spans="1:7" x14ac:dyDescent="0.25">
      <c r="B31" s="81"/>
      <c r="C31" s="79"/>
      <c r="G31" s="83"/>
    </row>
    <row r="32" spans="1:7" x14ac:dyDescent="0.25">
      <c r="B32" s="81"/>
      <c r="C32" s="79"/>
      <c r="G32" s="83"/>
    </row>
    <row r="33" spans="2:7" x14ac:dyDescent="0.25">
      <c r="B33" s="81"/>
      <c r="C33" s="79"/>
      <c r="G33" s="83"/>
    </row>
    <row r="34" spans="2:7" x14ac:dyDescent="0.25">
      <c r="B34" s="81"/>
      <c r="C34" s="79"/>
      <c r="G34" s="83"/>
    </row>
    <row r="35" spans="2:7" x14ac:dyDescent="0.25">
      <c r="B35" s="81"/>
      <c r="C35" s="79"/>
      <c r="G35" s="83"/>
    </row>
    <row r="36" spans="2:7" x14ac:dyDescent="0.25">
      <c r="B36" s="81"/>
      <c r="C36" s="79"/>
      <c r="G36" s="83"/>
    </row>
    <row r="37" spans="2:7" x14ac:dyDescent="0.25">
      <c r="B37" s="81"/>
      <c r="C37" s="79"/>
      <c r="G37" s="83"/>
    </row>
    <row r="38" spans="2:7" x14ac:dyDescent="0.25">
      <c r="B38" s="81"/>
      <c r="C38" s="79"/>
      <c r="G38" s="83"/>
    </row>
    <row r="39" spans="2:7" x14ac:dyDescent="0.25">
      <c r="B39" s="81"/>
      <c r="C39" s="79"/>
      <c r="G39" s="83"/>
    </row>
    <row r="40" spans="2:7" x14ac:dyDescent="0.25">
      <c r="B40" s="81"/>
      <c r="C40" s="79"/>
      <c r="G40" s="83"/>
    </row>
    <row r="41" spans="2:7" x14ac:dyDescent="0.25">
      <c r="B41" s="81"/>
      <c r="C41" s="79"/>
      <c r="G41" s="83"/>
    </row>
    <row r="42" spans="2:7" x14ac:dyDescent="0.25">
      <c r="B42" s="81"/>
      <c r="C42" s="79"/>
      <c r="G42" s="83"/>
    </row>
    <row r="43" spans="2:7" x14ac:dyDescent="0.25">
      <c r="B43" s="81"/>
      <c r="C43" s="79"/>
      <c r="G43" s="83"/>
    </row>
    <row r="44" spans="2:7" x14ac:dyDescent="0.25">
      <c r="B44" s="81"/>
      <c r="C44" s="79"/>
      <c r="G44" s="83"/>
    </row>
  </sheetData>
  <sheetProtection algorithmName="SHA-512" hashValue="4mQrYQEmlzSfwYaqlH9+NcZUYXS3Twb/JYurEiShGx4So8Mp7u2/lqAhlByafJy3msQQKK7QeJ/HdQu8IGWppQ==" saltValue="GSltxqeaUGELTLQqZil4uw==" spinCount="100000" sheet="1" objects="1" scenarios="1"/>
  <mergeCells count="5">
    <mergeCell ref="A1:G1"/>
    <mergeCell ref="A2:G2"/>
    <mergeCell ref="A3:G3"/>
    <mergeCell ref="A4:G4"/>
    <mergeCell ref="A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REKAPITULACIJA</vt:lpstr>
      <vt:lpstr>A) Zidani Most - MB - d.m.</vt:lpstr>
      <vt:lpstr>B) Zidani Most - Ljubljana</vt:lpstr>
      <vt:lpstr>C) CVP in uvezava</vt:lpstr>
      <vt:lpstr>D) Ostalo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Gubensek</dc:creator>
  <cp:lastModifiedBy>Uporabnik</cp:lastModifiedBy>
  <cp:lastPrinted>2018-06-14T10:57:29Z</cp:lastPrinted>
  <dcterms:created xsi:type="dcterms:W3CDTF">2018-05-21T13:04:43Z</dcterms:created>
  <dcterms:modified xsi:type="dcterms:W3CDTF">2021-09-23T11:28:43Z</dcterms:modified>
</cp:coreProperties>
</file>